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Amaro\Desktop\PNUD\PROYECTOS\SAN RAFAEL\2. POA\"/>
    </mc:Choice>
  </mc:AlternateContent>
  <xr:revisionPtr revIDLastSave="0" documentId="13_ncr:1_{7AAFEE96-5D92-4497-AE79-41E6154FA458}" xr6:coauthVersionLast="45" xr6:coauthVersionMax="45" xr10:uidLastSave="{00000000-0000-0000-0000-000000000000}"/>
  <bookViews>
    <workbookView xWindow="-110" yWindow="-110" windowWidth="19420" windowHeight="10420" xr2:uid="{11518198-B2B2-49DC-9752-61B7AF0E3A61}"/>
  </bookViews>
  <sheets>
    <sheet name="Presupuesto por producto" sheetId="3" r:id="rId1"/>
  </sheets>
  <definedNames>
    <definedName name="_xlnm._FilterDatabase" localSheetId="0" hidden="1">'Presupuesto por producto'!#REF!</definedName>
    <definedName name="_ftn1" localSheetId="0">'Presupuesto por producto'!$A$78</definedName>
    <definedName name="_ftnref1" localSheetId="0">'Presupuesto por producto'!$A$6</definedName>
    <definedName name="OLE_LINK1" localSheetId="0">'Presupuesto por producto'!$A$1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3" l="1"/>
  <c r="D73" i="3"/>
  <c r="D60" i="3" l="1"/>
  <c r="D72" i="3" l="1"/>
  <c r="D70" i="3"/>
  <c r="D76" i="3" s="1"/>
  <c r="D41" i="3"/>
  <c r="D20" i="3"/>
  <c r="D5" i="3"/>
  <c r="D21" i="3"/>
  <c r="D19" i="3"/>
  <c r="D61" i="3"/>
  <c r="D42" i="3"/>
  <c r="D6" i="3"/>
  <c r="D40" i="3"/>
  <c r="D4" i="3"/>
  <c r="D43" i="3"/>
  <c r="D22" i="3"/>
  <c r="D7" i="3"/>
  <c r="D62" i="3"/>
  <c r="D44" i="3"/>
  <c r="D23" i="3"/>
  <c r="D8" i="3"/>
  <c r="K68" i="3"/>
  <c r="K59" i="3"/>
  <c r="K38" i="3"/>
  <c r="K18" i="3"/>
  <c r="D18" i="3" l="1"/>
  <c r="D68" i="3"/>
  <c r="D59" i="3"/>
  <c r="D38" i="3"/>
  <c r="D69" i="3" l="1"/>
  <c r="D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tc={7C938BE3-15C9-4533-8DAA-1DA9119B6448}</author>
    <author>tc={5E4AD655-379A-4E12-904E-423E8F10FB99}</author>
    <author>tc={D83DA7AA-3BA6-41B1-84A9-42E290572153}</author>
    <author>tc={AADF102F-BCE8-4F94-B193-7268A59F0CE0}</author>
  </authors>
  <commentList>
    <comment ref="D18" authorId="0" shapeId="0" xr:uid="{7C938BE3-15C9-4533-8DAA-1DA9119B6448}">
      <text>
        <t>[Threaded comment]
Your version of Excel allows you to read this threaded comment; however, any edits to it will get removed if the file is opened in a newer version of Excel. Learn more: https://go.microsoft.com/fwlink/?linkid=870924
Comment:
    esto es lo previsto para el "Producto/actividad 1" en 2021? o el monto que aparece en la columna K, CUAL ES LA DIFERENCIA ENTRE ELLOS?</t>
      </text>
    </comment>
    <comment ref="C75" authorId="1" shapeId="0" xr:uid="{5E4AD655-379A-4E12-904E-423E8F10FB99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EL PRODOC el monitoreo lo ponene asociado a cada producto/actividad sigo mejor esta estructura y lo dejo en coordinación del proyecto no?</t>
      </text>
    </comment>
    <comment ref="A77" authorId="2" shapeId="0" xr:uid="{D83DA7AA-3BA6-41B1-84A9-42E290572153}">
      <text>
        <t>[Threaded comment]
Your version of Excel allows you to read this threaded comment; however, any edits to it will get removed if the file is opened in a newer version of Excel. Learn more: https://go.microsoft.com/fwlink/?linkid=870924
Comment:
    el analisis comparado entre lo planificado y lo ejecutado se hace en relación al poa no a la planificación del prodoc no? (semaforo que criterios manejas para el semaforo: %-colores</t>
      </text>
    </comment>
    <comment ref="D77" authorId="3" shapeId="0" xr:uid="{AADF102F-BCE8-4F94-B193-7268A59F0CE0}">
      <text>
        <t>[Threaded comment]
Your version of Excel allows you to read this threaded comment; however, any edits to it will get removed if the file is opened in a newer version of Excel. Learn more: https://go.microsoft.com/fwlink/?linkid=870924
Comment:
    hay una distribución del monto total 450.000 donde se vea lo previsto para el 2022 por productos y resultados?</t>
      </text>
    </comment>
  </commentList>
</comments>
</file>

<file path=xl/sharedStrings.xml><?xml version="1.0" encoding="utf-8"?>
<sst xmlns="http://schemas.openxmlformats.org/spreadsheetml/2006/main" count="259" uniqueCount="75">
  <si>
    <t>ACTIVIDADES PREVISTAS</t>
  </si>
  <si>
    <t>Presupuesto Previsto por Año</t>
  </si>
  <si>
    <t>RESPONSABLE</t>
  </si>
  <si>
    <t>A2</t>
  </si>
  <si>
    <t>Fuente de Financiamiento</t>
  </si>
  <si>
    <t>Descripción del Presupuesto</t>
  </si>
  <si>
    <t>Monto</t>
  </si>
  <si>
    <t>1.1 Análisis de información del municipio.</t>
  </si>
  <si>
    <t>X</t>
  </si>
  <si>
    <t>PNUD/Municipalidad</t>
  </si>
  <si>
    <t>PAS Guatemala</t>
  </si>
  <si>
    <t>Suministros</t>
  </si>
  <si>
    <t>Viajes</t>
  </si>
  <si>
    <t>Equipo</t>
  </si>
  <si>
    <t>1.2 Acercamiento iniciales con autoridades y actores locales</t>
  </si>
  <si>
    <t>Talleres</t>
  </si>
  <si>
    <t>1.3 Mapeo de actores</t>
  </si>
  <si>
    <t>1.4 Sensibilización sobre la iniciativa y encuentros con actores.</t>
  </si>
  <si>
    <t>Asistencia técnica</t>
  </si>
  <si>
    <t>1.5 Definición de la estrategia de intervención</t>
  </si>
  <si>
    <t>1.6 Definicin de estrategia de comunicacioón</t>
  </si>
  <si>
    <t>PNUD</t>
  </si>
  <si>
    <t>Subtotal para el Producto 1</t>
  </si>
  <si>
    <t>2.1 Diseño metodológico y logístico del análisis</t>
  </si>
  <si>
    <t>2.2 Talleres de análisis participativo</t>
  </si>
  <si>
    <t>2.3  Sistematización de información</t>
  </si>
  <si>
    <t>2.4 Identificación de datos e indicadores de desarrollo del municipio</t>
  </si>
  <si>
    <t>2.5 Socialización de resultados</t>
  </si>
  <si>
    <t>2.6 Priorización de problemáticas</t>
  </si>
  <si>
    <t>2.7 Identificación de oferta institucional y servicios locales</t>
  </si>
  <si>
    <t>PNUD/Municipalidad/SEGEPLAN</t>
  </si>
  <si>
    <t>2.8 Implementación de estrategia de comunicación</t>
  </si>
  <si>
    <t>Asistencia Técnica</t>
  </si>
  <si>
    <t>Subtotal para el Producto 2</t>
  </si>
  <si>
    <t>3.1 Co-diseño de la plataforma</t>
  </si>
  <si>
    <t>3.2 Conformación de red de actores de la plataforma</t>
  </si>
  <si>
    <t>3.3 Establecimiento de infraestructura virtual y física de la plataforma</t>
  </si>
  <si>
    <t>3.4 Procesos de fortalecimiento de capacidades de la institucionalidad local y de actores clave</t>
  </si>
  <si>
    <t>3.5 Proceso de co-diseño de soluciones</t>
  </si>
  <si>
    <t>3.6 Institucionalización/apropiación de la plataforma</t>
  </si>
  <si>
    <t>3.7 Planificación multianual de la plataforma</t>
  </si>
  <si>
    <t>3.8 Implementación de estrategia de comunicación</t>
  </si>
  <si>
    <t>Subtotal para el Producto 3</t>
  </si>
  <si>
    <t>4.1 Desarrollo de pilotos y/o experimentos</t>
  </si>
  <si>
    <t>4.2 Iteración de soluciones</t>
  </si>
  <si>
    <t>4.3 Sistematización de hallazgos y evidencia</t>
  </si>
  <si>
    <t>Subtotal para el Producto 4</t>
  </si>
  <si>
    <t>Coordinación de proyecto</t>
  </si>
  <si>
    <t>Coordinador</t>
  </si>
  <si>
    <t>Asistente administrativo</t>
  </si>
  <si>
    <t>Profesional en diálogo e innovación</t>
  </si>
  <si>
    <t>Profesional en comunicación y gestión de conocimiento</t>
  </si>
  <si>
    <t>Enlace territorial</t>
  </si>
  <si>
    <t>PRESUPUESTO PREVISTO  </t>
  </si>
  <si>
    <t>Producto 1 (dos meses) Análisis de condiciones elaborado para la identificación de alternativas de intervención. Indicador de género (Gender Marker): 2[1]</t>
  </si>
  <si>
    <t>Producto 2 (seis meses) Análisis de desarrollo multidimensional elaborado. Indicador de género (Gender Marker): 2</t>
  </si>
  <si>
    <t>Producto 3 (ocho meses) Plataforma de innovación multiactor desarrollada. Indicador de género (Gender Marker): 2</t>
  </si>
  <si>
    <t>Producto 4 (dos meses). Soluciones impelementadas.</t>
  </si>
  <si>
    <t>4.4 Socialización y análisis de escalabilidad de soluciones</t>
  </si>
  <si>
    <t>Resultado 1: Actores del desarrollo de San Rafael las Flores han consolidado alianzas estratégicas de colaboración para la planificación, conducción y aceleración del desarrollo multidimensional.</t>
  </si>
  <si>
    <t>Descripción de presupuesto</t>
  </si>
  <si>
    <t>Resumen por producto</t>
  </si>
  <si>
    <t xml:space="preserve">Resultado 2: Fortalecimiento de la gobernanza local con procesos inclusivos de planificación para enfrentar los desafíos de desarrollo en alineación con los objetivos de desarrollo sostenible y los instrumentos orientadores del desarrollo del país.  </t>
  </si>
  <si>
    <t>Sub total resultado 1</t>
  </si>
  <si>
    <t>Sub total resultado 2</t>
  </si>
  <si>
    <t>Subtotal coordinación</t>
  </si>
  <si>
    <t>Presupuesto por producto</t>
  </si>
  <si>
    <t>Presupuesto por actividad</t>
  </si>
  <si>
    <t>F&amp;A</t>
  </si>
  <si>
    <t>Miscelaneos</t>
  </si>
  <si>
    <t>Monitoreo</t>
  </si>
  <si>
    <t xml:space="preserve">Viajes de Monitoreo </t>
  </si>
  <si>
    <t>TOTAL POA 2021</t>
  </si>
  <si>
    <r>
      <t xml:space="preserve">Resultado </t>
    </r>
    <r>
      <rPr>
        <b/>
        <sz val="14"/>
        <color rgb="FFFF0000"/>
        <rFont val="Calibri"/>
        <family val="2"/>
        <scheme val="minor"/>
      </rPr>
      <t>(PRODUCTOS)</t>
    </r>
  </si>
  <si>
    <r>
      <t xml:space="preserve"> PRODUCTOS ESPERADOS </t>
    </r>
    <r>
      <rPr>
        <b/>
        <sz val="14"/>
        <color rgb="FFFF0000"/>
        <rFont val="Calibri"/>
        <family val="2"/>
        <scheme val="minor"/>
      </rPr>
      <t>(ACTIVIDADES)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</si>
</sst>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3" fontId="0" fillId="0" borderId="0" xfId="0" applyNumberFormat="1"/>
    <xf numFmtId="0" fontId="0" fillId="2" borderId="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3" fontId="0" fillId="3" borderId="1" xfId="0" applyNumberFormat="1" applyFill="1" applyBorder="1" applyAlignment="1">
      <alignment horizontal="left" vertical="top"/>
    </xf>
    <xf numFmtId="0" fontId="0" fillId="0" borderId="0" xfId="0" applyAlignment="1">
      <alignment horizontal="right" vertical="top"/>
    </xf>
    <xf numFmtId="0" fontId="0" fillId="2" borderId="9" xfId="0" applyFill="1" applyBorder="1" applyAlignment="1">
      <alignment horizontal="left" vertical="top" wrapText="1"/>
    </xf>
    <xf numFmtId="164" fontId="0" fillId="3" borderId="5" xfId="0" applyNumberFormat="1" applyFill="1" applyBorder="1" applyAlignment="1">
      <alignment horizontal="right" vertical="top"/>
    </xf>
    <xf numFmtId="164" fontId="0" fillId="3" borderId="19" xfId="0" applyNumberFormat="1" applyFill="1" applyBorder="1" applyAlignment="1">
      <alignment horizontal="right" vertical="top"/>
    </xf>
    <xf numFmtId="164" fontId="1" fillId="3" borderId="19" xfId="0" applyNumberFormat="1" applyFont="1" applyFill="1" applyBorder="1" applyAlignment="1">
      <alignment horizontal="right" vertical="top" wrapText="1"/>
    </xf>
    <xf numFmtId="164" fontId="1" fillId="3" borderId="12" xfId="0" applyNumberFormat="1" applyFont="1" applyFill="1" applyBorder="1" applyAlignment="1">
      <alignment horizontal="right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0" fillId="2" borderId="6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164" fontId="0" fillId="2" borderId="19" xfId="0" applyNumberFormat="1" applyFill="1" applyBorder="1" applyAlignment="1">
      <alignment horizontal="right" vertical="top"/>
    </xf>
    <xf numFmtId="164" fontId="1" fillId="2" borderId="29" xfId="0" applyNumberFormat="1" applyFont="1" applyFill="1" applyBorder="1" applyAlignment="1">
      <alignment horizontal="right" vertical="top" wrapText="1"/>
    </xf>
    <xf numFmtId="0" fontId="0" fillId="2" borderId="4" xfId="0" applyFill="1" applyBorder="1" applyAlignment="1">
      <alignment horizontal="left" vertical="top"/>
    </xf>
    <xf numFmtId="164" fontId="0" fillId="2" borderId="5" xfId="0" applyNumberFormat="1" applyFill="1" applyBorder="1" applyAlignment="1">
      <alignment horizontal="right" vertical="top"/>
    </xf>
    <xf numFmtId="164" fontId="1" fillId="2" borderId="19" xfId="0" applyNumberFormat="1" applyFont="1" applyFill="1" applyBorder="1" applyAlignment="1">
      <alignment horizontal="right" vertical="top" wrapText="1"/>
    </xf>
    <xf numFmtId="0" fontId="0" fillId="4" borderId="6" xfId="0" applyFill="1" applyBorder="1" applyAlignment="1">
      <alignment horizontal="left" vertical="top" wrapText="1"/>
    </xf>
    <xf numFmtId="164" fontId="0" fillId="4" borderId="7" xfId="0" applyNumberFormat="1" applyFill="1" applyBorder="1" applyAlignment="1">
      <alignment horizontal="right" vertical="top" wrapText="1"/>
    </xf>
    <xf numFmtId="0" fontId="0" fillId="4" borderId="1" xfId="0" applyFill="1" applyBorder="1" applyAlignment="1">
      <alignment horizontal="left" vertical="top" wrapText="1"/>
    </xf>
    <xf numFmtId="164" fontId="0" fillId="4" borderId="8" xfId="0" applyNumberFormat="1" applyFill="1" applyBorder="1" applyAlignment="1">
      <alignment horizontal="right" vertical="top" wrapText="1"/>
    </xf>
    <xf numFmtId="164" fontId="1" fillId="4" borderId="10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164" fontId="0" fillId="4" borderId="24" xfId="0" applyNumberFormat="1" applyFill="1" applyBorder="1" applyAlignment="1">
      <alignment horizontal="right" vertical="top" wrapText="1"/>
    </xf>
    <xf numFmtId="164" fontId="1" fillId="4" borderId="8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right" vertical="top" wrapText="1"/>
    </xf>
    <xf numFmtId="0" fontId="0" fillId="7" borderId="4" xfId="0" applyFill="1" applyBorder="1" applyAlignment="1">
      <alignment horizontal="left" vertical="top" wrapText="1"/>
    </xf>
    <xf numFmtId="164" fontId="0" fillId="7" borderId="24" xfId="0" applyNumberFormat="1" applyFill="1" applyBorder="1" applyAlignment="1">
      <alignment horizontal="right" vertical="top" wrapText="1"/>
    </xf>
    <xf numFmtId="0" fontId="0" fillId="7" borderId="1" xfId="0" applyFill="1" applyBorder="1" applyAlignment="1">
      <alignment horizontal="left" vertical="top" wrapText="1"/>
    </xf>
    <xf numFmtId="164" fontId="0" fillId="7" borderId="8" xfId="0" applyNumberFormat="1" applyFill="1" applyBorder="1" applyAlignment="1">
      <alignment horizontal="right" vertical="top" wrapText="1"/>
    </xf>
    <xf numFmtId="0" fontId="0" fillId="7" borderId="26" xfId="0" applyFill="1" applyBorder="1" applyAlignment="1">
      <alignment horizontal="left" vertical="top" wrapText="1"/>
    </xf>
    <xf numFmtId="164" fontId="1" fillId="7" borderId="8" xfId="0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2" borderId="1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20" xfId="0" applyFill="1" applyBorder="1" applyAlignment="1">
      <alignment horizontal="left" vertical="top" wrapText="1"/>
    </xf>
    <xf numFmtId="164" fontId="1" fillId="2" borderId="48" xfId="0" applyNumberFormat="1" applyFont="1" applyFill="1" applyBorder="1" applyAlignment="1">
      <alignment horizontal="right" vertical="top" wrapText="1"/>
    </xf>
    <xf numFmtId="164" fontId="0" fillId="2" borderId="7" xfId="0" applyNumberFormat="1" applyFill="1" applyBorder="1" applyAlignment="1">
      <alignment horizontal="right" vertical="top"/>
    </xf>
    <xf numFmtId="164" fontId="0" fillId="2" borderId="8" xfId="0" applyNumberFormat="1" applyFill="1" applyBorder="1" applyAlignment="1">
      <alignment horizontal="right" vertical="top"/>
    </xf>
    <xf numFmtId="164" fontId="0" fillId="2" borderId="8" xfId="0" applyNumberFormat="1" applyFill="1" applyBorder="1" applyAlignment="1">
      <alignment vertical="top"/>
    </xf>
    <xf numFmtId="0" fontId="0" fillId="2" borderId="49" xfId="0" applyFill="1" applyBorder="1" applyAlignment="1">
      <alignment vertical="top"/>
    </xf>
    <xf numFmtId="0" fontId="0" fillId="2" borderId="48" xfId="0" applyFill="1" applyBorder="1" applyAlignment="1">
      <alignment vertical="top"/>
    </xf>
    <xf numFmtId="0" fontId="0" fillId="2" borderId="50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43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8" xfId="0" applyNumberFormat="1" applyFill="1" applyBorder="1" applyAlignment="1">
      <alignment vertical="top"/>
    </xf>
    <xf numFmtId="164" fontId="5" fillId="8" borderId="50" xfId="0" applyNumberFormat="1" applyFont="1" applyFill="1" applyBorder="1" applyAlignment="1">
      <alignment horizontal="right" vertical="top"/>
    </xf>
    <xf numFmtId="164" fontId="0" fillId="2" borderId="1" xfId="0" applyNumberFormat="1" applyFill="1" applyBorder="1" applyAlignment="1">
      <alignment horizontal="right" vertical="top" wrapText="1"/>
    </xf>
    <xf numFmtId="164" fontId="0" fillId="2" borderId="6" xfId="0" applyNumberFormat="1" applyFill="1" applyBorder="1" applyAlignment="1">
      <alignment horizontal="right" vertical="top" wrapText="1"/>
    </xf>
    <xf numFmtId="164" fontId="0" fillId="2" borderId="9" xfId="0" applyNumberFormat="1" applyFill="1" applyBorder="1" applyAlignment="1">
      <alignment horizontal="right" vertical="top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left" vertical="top" wrapText="1"/>
    </xf>
    <xf numFmtId="0" fontId="1" fillId="7" borderId="32" xfId="0" applyFont="1" applyFill="1" applyBorder="1" applyAlignment="1">
      <alignment horizontal="left" vertical="top" wrapText="1"/>
    </xf>
    <xf numFmtId="0" fontId="1" fillId="7" borderId="40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vertical="top" wrapText="1"/>
    </xf>
    <xf numFmtId="0" fontId="1" fillId="4" borderId="27" xfId="0" applyFont="1" applyFill="1" applyBorder="1" applyAlignment="1">
      <alignment horizontal="left" vertical="top" wrapText="1"/>
    </xf>
    <xf numFmtId="0" fontId="1" fillId="4" borderId="30" xfId="0" applyFont="1" applyFill="1" applyBorder="1" applyAlignment="1">
      <alignment horizontal="left" vertical="top" wrapText="1"/>
    </xf>
    <xf numFmtId="0" fontId="1" fillId="4" borderId="31" xfId="0" applyFont="1" applyFill="1" applyBorder="1" applyAlignment="1">
      <alignment horizontal="left" vertical="top" wrapText="1"/>
    </xf>
    <xf numFmtId="0" fontId="1" fillId="4" borderId="44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1" fillId="4" borderId="28" xfId="0" applyFont="1" applyFill="1" applyBorder="1" applyAlignment="1">
      <alignment horizontal="left" vertical="top" wrapText="1"/>
    </xf>
    <xf numFmtId="0" fontId="1" fillId="7" borderId="44" xfId="0" applyFont="1" applyFill="1" applyBorder="1" applyAlignment="1">
      <alignment horizontal="left" vertical="top" wrapText="1"/>
    </xf>
    <xf numFmtId="0" fontId="1" fillId="7" borderId="21" xfId="0" applyFont="1" applyFill="1" applyBorder="1" applyAlignment="1">
      <alignment horizontal="left" vertical="top" wrapText="1"/>
    </xf>
    <xf numFmtId="0" fontId="1" fillId="7" borderId="2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1" fillId="2" borderId="41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43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top" wrapText="1"/>
    </xf>
    <xf numFmtId="0" fontId="2" fillId="6" borderId="33" xfId="0" applyFont="1" applyFill="1" applyBorder="1" applyAlignment="1">
      <alignment horizontal="center" vertical="top" wrapText="1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2" fillId="6" borderId="35" xfId="0" applyFont="1" applyFill="1" applyBorder="1" applyAlignment="1">
      <alignment horizontal="center" vertical="top" wrapText="1"/>
    </xf>
    <xf numFmtId="0" fontId="2" fillId="6" borderId="36" xfId="0" applyFont="1" applyFill="1" applyBorder="1" applyAlignment="1">
      <alignment horizontal="center" vertical="top" wrapText="1"/>
    </xf>
    <xf numFmtId="0" fontId="2" fillId="6" borderId="37" xfId="0" applyFont="1" applyFill="1" applyBorder="1" applyAlignment="1">
      <alignment horizontal="center" vertical="top" wrapText="1"/>
    </xf>
    <xf numFmtId="0" fontId="2" fillId="6" borderId="38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7" borderId="26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center" vertical="center" wrapText="1"/>
    </xf>
    <xf numFmtId="0" fontId="4" fillId="8" borderId="41" xfId="0" applyFont="1" applyFill="1" applyBorder="1" applyAlignment="1">
      <alignment horizontal="center"/>
    </xf>
    <xf numFmtId="0" fontId="4" fillId="8" borderId="51" xfId="0" applyFont="1" applyFill="1" applyBorder="1" applyAlignment="1">
      <alignment horizontal="center"/>
    </xf>
    <xf numFmtId="0" fontId="4" fillId="8" borderId="50" xfId="0" applyFont="1" applyFill="1" applyBorder="1" applyAlignment="1">
      <alignment horizontal="center"/>
    </xf>
    <xf numFmtId="0" fontId="0" fillId="4" borderId="9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0" fontId="2" fillId="5" borderId="35" xfId="0" applyFont="1" applyFill="1" applyBorder="1" applyAlignment="1">
      <alignment horizontal="center" vertical="top"/>
    </xf>
    <xf numFmtId="0" fontId="0" fillId="2" borderId="34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top" wrapText="1"/>
    </xf>
    <xf numFmtId="0" fontId="2" fillId="5" borderId="39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43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a Amaro Alonso" id="{476AB576-7339-49AA-A3E2-34BC9B2DA467}" userId="S::ana.amaro@undp.org::d33cec37-8090-457a-9823-ad82706a992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8" dT="2021-07-12T21:12:15.18" personId="{476AB576-7339-49AA-A3E2-34BC9B2DA467}" id="{7C938BE3-15C9-4533-8DAA-1DA9119B6448}">
    <text>esto es lo previsto para el "Producto/actividad 1" en 2021? o el monto que aparece en la columna K, CUAL ES LA DIFERENCIA ENTRE ELLOS?</text>
  </threadedComment>
  <threadedComment ref="C75" dT="2021-07-12T22:12:24.26" personId="{476AB576-7339-49AA-A3E2-34BC9B2DA467}" id="{5E4AD655-379A-4E12-904E-423E8F10FB99}">
    <text>EN EL PRODOC el monitoreo lo ponene asociado a cada producto/actividad sigo mejor esta estructura y lo dejo en coordinación del proyecto no?</text>
  </threadedComment>
  <threadedComment ref="A77" dT="2021-07-12T22:13:51.26" personId="{476AB576-7339-49AA-A3E2-34BC9B2DA467}" id="{D83DA7AA-3BA6-41B1-84A9-42E290572153}">
    <text>el analisis comparado entre lo planificado y lo ejecutado se hace en relación al poa no a la planificación del prodoc no? (semaforo que criterios manejas para el semaforo: %-colores</text>
  </threadedComment>
  <threadedComment ref="D77" dT="2021-07-12T21:12:58.86" personId="{476AB576-7339-49AA-A3E2-34BC9B2DA467}" id="{AADF102F-BCE8-4F94-B193-7268A59F0CE0}">
    <text>hay una distribución del monto total 450.000 donde se vea lo previsto para el 2022 por productos y resultados?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4BD22-2287-44C6-AD46-0F270782853E}">
  <dimension ref="A1:M77"/>
  <sheetViews>
    <sheetView tabSelected="1" topLeftCell="A62" zoomScale="92" zoomScaleNormal="130" workbookViewId="0">
      <selection activeCell="A77" sqref="A77:C77"/>
    </sheetView>
  </sheetViews>
  <sheetFormatPr defaultColWidth="9.1796875" defaultRowHeight="14.5" x14ac:dyDescent="0.35"/>
  <cols>
    <col min="1" max="1" width="16.26953125" customWidth="1"/>
    <col min="2" max="3" width="21.453125" customWidth="1"/>
    <col min="4" max="4" width="21.453125" style="7" customWidth="1"/>
    <col min="5" max="5" width="37.54296875" customWidth="1"/>
    <col min="6" max="6" width="15.453125" customWidth="1"/>
    <col min="7" max="7" width="9.1796875" customWidth="1"/>
    <col min="8" max="8" width="21.26953125" customWidth="1"/>
    <col min="9" max="9" width="18.453125" customWidth="1"/>
    <col min="10" max="10" width="15.81640625" customWidth="1"/>
    <col min="11" max="11" width="15.54296875" style="7" customWidth="1"/>
    <col min="12" max="12" width="18.1796875" customWidth="1"/>
    <col min="13" max="15" width="13" customWidth="1"/>
  </cols>
  <sheetData>
    <row r="1" spans="1:13" ht="24" thickBot="1" x14ac:dyDescent="0.6">
      <c r="A1" s="65" t="s">
        <v>66</v>
      </c>
      <c r="B1" s="66"/>
      <c r="C1" s="66"/>
      <c r="D1" s="66"/>
      <c r="E1" s="67" t="s">
        <v>67</v>
      </c>
      <c r="F1" s="67"/>
      <c r="G1" s="67"/>
      <c r="H1" s="67"/>
      <c r="I1" s="67"/>
      <c r="J1" s="67"/>
      <c r="K1" s="68"/>
    </row>
    <row r="2" spans="1:13" ht="37.5" customHeight="1" x14ac:dyDescent="0.35">
      <c r="A2" s="141" t="s">
        <v>73</v>
      </c>
      <c r="B2" s="143" t="s">
        <v>74</v>
      </c>
      <c r="C2" s="127" t="s">
        <v>61</v>
      </c>
      <c r="D2" s="128"/>
      <c r="E2" s="105" t="s">
        <v>0</v>
      </c>
      <c r="F2" s="109" t="s">
        <v>1</v>
      </c>
      <c r="G2" s="110"/>
      <c r="H2" s="30" t="s">
        <v>2</v>
      </c>
      <c r="I2" s="109" t="s">
        <v>53</v>
      </c>
      <c r="J2" s="111"/>
      <c r="K2" s="112"/>
    </row>
    <row r="3" spans="1:13" ht="56" thickBot="1" x14ac:dyDescent="0.4">
      <c r="A3" s="142"/>
      <c r="B3" s="144"/>
      <c r="C3" s="13" t="s">
        <v>60</v>
      </c>
      <c r="D3" s="14" t="s">
        <v>6</v>
      </c>
      <c r="E3" s="106"/>
      <c r="F3" s="31">
        <v>2021</v>
      </c>
      <c r="G3" s="31" t="s">
        <v>3</v>
      </c>
      <c r="H3" s="31"/>
      <c r="I3" s="31" t="s">
        <v>4</v>
      </c>
      <c r="J3" s="31" t="s">
        <v>5</v>
      </c>
      <c r="K3" s="32" t="s">
        <v>6</v>
      </c>
    </row>
    <row r="4" spans="1:13" ht="16.5" customHeight="1" x14ac:dyDescent="0.35">
      <c r="A4" s="137" t="s">
        <v>59</v>
      </c>
      <c r="B4" s="86" t="s">
        <v>54</v>
      </c>
      <c r="C4" s="15" t="s">
        <v>11</v>
      </c>
      <c r="D4" s="46">
        <f>K4+K14</f>
        <v>3000</v>
      </c>
      <c r="E4" s="107" t="s">
        <v>7</v>
      </c>
      <c r="F4" s="113" t="s">
        <v>8</v>
      </c>
      <c r="G4" s="114"/>
      <c r="H4" s="114" t="s">
        <v>9</v>
      </c>
      <c r="I4" s="114" t="s">
        <v>10</v>
      </c>
      <c r="J4" s="22" t="s">
        <v>11</v>
      </c>
      <c r="K4" s="23">
        <v>2000</v>
      </c>
    </row>
    <row r="5" spans="1:13" x14ac:dyDescent="0.35">
      <c r="A5" s="138"/>
      <c r="B5" s="87"/>
      <c r="C5" s="16" t="s">
        <v>12</v>
      </c>
      <c r="D5" s="47">
        <f>K5+K7+K9+K11+K15</f>
        <v>9500</v>
      </c>
      <c r="E5" s="108"/>
      <c r="F5" s="101"/>
      <c r="G5" s="100"/>
      <c r="H5" s="100"/>
      <c r="I5" s="100"/>
      <c r="J5" s="24" t="s">
        <v>12</v>
      </c>
      <c r="K5" s="25">
        <v>2000</v>
      </c>
      <c r="M5" s="39"/>
    </row>
    <row r="6" spans="1:13" x14ac:dyDescent="0.35">
      <c r="A6" s="138"/>
      <c r="B6" s="87"/>
      <c r="C6" s="16" t="s">
        <v>15</v>
      </c>
      <c r="D6" s="47">
        <f>K8+K13</f>
        <v>4000</v>
      </c>
      <c r="E6" s="108"/>
      <c r="F6" s="101"/>
      <c r="G6" s="100"/>
      <c r="H6" s="100"/>
      <c r="I6" s="100"/>
      <c r="J6" s="24" t="s">
        <v>13</v>
      </c>
      <c r="K6" s="25">
        <v>8000</v>
      </c>
      <c r="M6" s="39"/>
    </row>
    <row r="7" spans="1:13" x14ac:dyDescent="0.35">
      <c r="A7" s="138"/>
      <c r="B7" s="87"/>
      <c r="C7" s="16" t="s">
        <v>13</v>
      </c>
      <c r="D7" s="47">
        <f>K6+K10+K16</f>
        <v>14000</v>
      </c>
      <c r="E7" s="108" t="s">
        <v>14</v>
      </c>
      <c r="F7" s="101" t="s">
        <v>8</v>
      </c>
      <c r="G7" s="100"/>
      <c r="H7" s="100" t="s">
        <v>9</v>
      </c>
      <c r="I7" s="100" t="s">
        <v>10</v>
      </c>
      <c r="J7" s="24" t="s">
        <v>12</v>
      </c>
      <c r="K7" s="25">
        <v>3000</v>
      </c>
      <c r="M7" s="39"/>
    </row>
    <row r="8" spans="1:13" x14ac:dyDescent="0.35">
      <c r="A8" s="138"/>
      <c r="B8" s="87"/>
      <c r="C8" s="16" t="s">
        <v>18</v>
      </c>
      <c r="D8" s="47">
        <f>K12+K17</f>
        <v>6000</v>
      </c>
      <c r="E8" s="108"/>
      <c r="F8" s="101"/>
      <c r="G8" s="100"/>
      <c r="H8" s="100"/>
      <c r="I8" s="100"/>
      <c r="J8" s="24" t="s">
        <v>15</v>
      </c>
      <c r="K8" s="25">
        <v>3000</v>
      </c>
      <c r="M8" s="39"/>
    </row>
    <row r="9" spans="1:13" x14ac:dyDescent="0.35">
      <c r="A9" s="138"/>
      <c r="B9" s="87"/>
      <c r="C9" s="43" t="s">
        <v>68</v>
      </c>
      <c r="D9" s="48">
        <v>21146.63</v>
      </c>
      <c r="E9" s="108" t="s">
        <v>16</v>
      </c>
      <c r="F9" s="101" t="s">
        <v>8</v>
      </c>
      <c r="G9" s="100"/>
      <c r="H9" s="100" t="s">
        <v>9</v>
      </c>
      <c r="I9" s="100" t="s">
        <v>10</v>
      </c>
      <c r="J9" s="24" t="s">
        <v>12</v>
      </c>
      <c r="K9" s="25">
        <v>2000</v>
      </c>
      <c r="M9" s="39"/>
    </row>
    <row r="10" spans="1:13" x14ac:dyDescent="0.35">
      <c r="A10" s="138"/>
      <c r="B10" s="87"/>
      <c r="C10" s="43" t="s">
        <v>69</v>
      </c>
      <c r="D10" s="48">
        <v>15131.76</v>
      </c>
      <c r="E10" s="108"/>
      <c r="F10" s="101"/>
      <c r="G10" s="100"/>
      <c r="H10" s="100"/>
      <c r="I10" s="100"/>
      <c r="J10" s="24" t="s">
        <v>13</v>
      </c>
      <c r="K10" s="25">
        <v>2000</v>
      </c>
      <c r="M10" s="39"/>
    </row>
    <row r="11" spans="1:13" x14ac:dyDescent="0.35">
      <c r="A11" s="138"/>
      <c r="B11" s="87"/>
      <c r="C11" s="42"/>
      <c r="D11" s="49"/>
      <c r="E11" s="108" t="s">
        <v>17</v>
      </c>
      <c r="F11" s="101" t="s">
        <v>8</v>
      </c>
      <c r="G11" s="100"/>
      <c r="H11" s="100" t="s">
        <v>9</v>
      </c>
      <c r="I11" s="100" t="s">
        <v>10</v>
      </c>
      <c r="J11" s="24" t="s">
        <v>12</v>
      </c>
      <c r="K11" s="25">
        <v>1000</v>
      </c>
      <c r="M11" s="39"/>
    </row>
    <row r="12" spans="1:13" x14ac:dyDescent="0.35">
      <c r="A12" s="138"/>
      <c r="B12" s="87"/>
      <c r="C12" s="42"/>
      <c r="D12" s="49"/>
      <c r="E12" s="108"/>
      <c r="F12" s="101"/>
      <c r="G12" s="100"/>
      <c r="H12" s="100"/>
      <c r="I12" s="100"/>
      <c r="J12" s="24" t="s">
        <v>18</v>
      </c>
      <c r="K12" s="25">
        <v>3000</v>
      </c>
      <c r="M12" s="39"/>
    </row>
    <row r="13" spans="1:13" ht="29" x14ac:dyDescent="0.35">
      <c r="A13" s="138"/>
      <c r="B13" s="87"/>
      <c r="C13" s="42"/>
      <c r="D13" s="49"/>
      <c r="E13" s="44" t="s">
        <v>19</v>
      </c>
      <c r="F13" s="62" t="s">
        <v>8</v>
      </c>
      <c r="G13" s="24"/>
      <c r="H13" s="24" t="s">
        <v>9</v>
      </c>
      <c r="I13" s="24" t="s">
        <v>10</v>
      </c>
      <c r="J13" s="24" t="s">
        <v>15</v>
      </c>
      <c r="K13" s="25">
        <v>1000</v>
      </c>
      <c r="M13" s="39"/>
    </row>
    <row r="14" spans="1:13" x14ac:dyDescent="0.35">
      <c r="A14" s="138"/>
      <c r="B14" s="87"/>
      <c r="C14" s="42"/>
      <c r="D14" s="49"/>
      <c r="E14" s="108" t="s">
        <v>20</v>
      </c>
      <c r="F14" s="101" t="s">
        <v>8</v>
      </c>
      <c r="G14" s="100"/>
      <c r="H14" s="100" t="s">
        <v>21</v>
      </c>
      <c r="I14" s="100" t="s">
        <v>10</v>
      </c>
      <c r="J14" s="24" t="s">
        <v>11</v>
      </c>
      <c r="K14" s="25">
        <v>1000</v>
      </c>
    </row>
    <row r="15" spans="1:13" x14ac:dyDescent="0.35">
      <c r="A15" s="138"/>
      <c r="B15" s="87"/>
      <c r="C15" s="42"/>
      <c r="D15" s="49"/>
      <c r="E15" s="108"/>
      <c r="F15" s="101"/>
      <c r="G15" s="100"/>
      <c r="H15" s="100"/>
      <c r="I15" s="100"/>
      <c r="J15" s="24" t="s">
        <v>12</v>
      </c>
      <c r="K15" s="25">
        <v>1500</v>
      </c>
    </row>
    <row r="16" spans="1:13" x14ac:dyDescent="0.35">
      <c r="A16" s="138"/>
      <c r="B16" s="87"/>
      <c r="C16" s="42"/>
      <c r="D16" s="49"/>
      <c r="E16" s="108"/>
      <c r="F16" s="101"/>
      <c r="G16" s="100"/>
      <c r="H16" s="100"/>
      <c r="I16" s="100"/>
      <c r="J16" s="24" t="s">
        <v>13</v>
      </c>
      <c r="K16" s="25">
        <v>4000</v>
      </c>
    </row>
    <row r="17" spans="1:12" ht="28.5" customHeight="1" thickBot="1" x14ac:dyDescent="0.4">
      <c r="A17" s="138"/>
      <c r="B17" s="88"/>
      <c r="C17" s="50"/>
      <c r="D17" s="51"/>
      <c r="E17" s="108"/>
      <c r="F17" s="101"/>
      <c r="G17" s="100"/>
      <c r="H17" s="100"/>
      <c r="I17" s="100"/>
      <c r="J17" s="24" t="s">
        <v>18</v>
      </c>
      <c r="K17" s="25">
        <v>3000</v>
      </c>
    </row>
    <row r="18" spans="1:12" ht="15" thickBot="1" x14ac:dyDescent="0.4">
      <c r="A18" s="138"/>
      <c r="B18" s="89" t="s">
        <v>22</v>
      </c>
      <c r="C18" s="90"/>
      <c r="D18" s="45">
        <f>SUM(D4:D17)</f>
        <v>72778.39</v>
      </c>
      <c r="E18" s="76" t="s">
        <v>22</v>
      </c>
      <c r="F18" s="77"/>
      <c r="G18" s="77"/>
      <c r="H18" s="77"/>
      <c r="I18" s="77"/>
      <c r="J18" s="82"/>
      <c r="K18" s="26">
        <f>SUM(K4:K17)</f>
        <v>36500</v>
      </c>
      <c r="L18" s="39"/>
    </row>
    <row r="19" spans="1:12" ht="30" customHeight="1" x14ac:dyDescent="0.35">
      <c r="A19" s="139"/>
      <c r="B19" s="91" t="s">
        <v>55</v>
      </c>
      <c r="C19" s="19" t="s">
        <v>11</v>
      </c>
      <c r="D19" s="20">
        <f>K19+K29</f>
        <v>4000</v>
      </c>
      <c r="E19" s="102" t="s">
        <v>23</v>
      </c>
      <c r="F19" s="104" t="s">
        <v>8</v>
      </c>
      <c r="G19" s="115"/>
      <c r="H19" s="115" t="s">
        <v>9</v>
      </c>
      <c r="I19" s="115" t="s">
        <v>10</v>
      </c>
      <c r="J19" s="27" t="s">
        <v>11</v>
      </c>
      <c r="K19" s="28">
        <v>2000</v>
      </c>
    </row>
    <row r="20" spans="1:12" x14ac:dyDescent="0.35">
      <c r="A20" s="139"/>
      <c r="B20" s="92"/>
      <c r="C20" s="16" t="s">
        <v>12</v>
      </c>
      <c r="D20" s="17">
        <f>K20+K22+K25+K27+K30+K32+K34</f>
        <v>13294</v>
      </c>
      <c r="E20" s="103"/>
      <c r="F20" s="101"/>
      <c r="G20" s="100"/>
      <c r="H20" s="100"/>
      <c r="I20" s="100"/>
      <c r="J20" s="24" t="s">
        <v>12</v>
      </c>
      <c r="K20" s="25">
        <v>1794</v>
      </c>
    </row>
    <row r="21" spans="1:12" x14ac:dyDescent="0.35">
      <c r="A21" s="139"/>
      <c r="B21" s="92"/>
      <c r="C21" s="16" t="s">
        <v>15</v>
      </c>
      <c r="D21" s="17">
        <f>K21+K28+K31+K33+K35+K37+K23</f>
        <v>18000</v>
      </c>
      <c r="E21" s="103"/>
      <c r="F21" s="101"/>
      <c r="G21" s="100"/>
      <c r="H21" s="100"/>
      <c r="I21" s="100"/>
      <c r="J21" s="24" t="s">
        <v>15</v>
      </c>
      <c r="K21" s="25">
        <v>2000</v>
      </c>
    </row>
    <row r="22" spans="1:12" x14ac:dyDescent="0.35">
      <c r="A22" s="139"/>
      <c r="B22" s="92"/>
      <c r="C22" s="16" t="s">
        <v>13</v>
      </c>
      <c r="D22" s="17">
        <f>K24</f>
        <v>4000</v>
      </c>
      <c r="E22" s="103" t="s">
        <v>24</v>
      </c>
      <c r="F22" s="101" t="s">
        <v>8</v>
      </c>
      <c r="G22" s="100"/>
      <c r="H22" s="100" t="s">
        <v>9</v>
      </c>
      <c r="I22" s="100" t="s">
        <v>10</v>
      </c>
      <c r="J22" s="24" t="s">
        <v>12</v>
      </c>
      <c r="K22" s="25">
        <v>5000</v>
      </c>
    </row>
    <row r="23" spans="1:12" x14ac:dyDescent="0.35">
      <c r="A23" s="139"/>
      <c r="B23" s="92"/>
      <c r="C23" s="16" t="s">
        <v>18</v>
      </c>
      <c r="D23" s="17">
        <f>K26+K36</f>
        <v>12000</v>
      </c>
      <c r="E23" s="103"/>
      <c r="F23" s="101"/>
      <c r="G23" s="100"/>
      <c r="H23" s="100"/>
      <c r="I23" s="100"/>
      <c r="J23" s="24" t="s">
        <v>15</v>
      </c>
      <c r="K23" s="25">
        <v>5000</v>
      </c>
    </row>
    <row r="24" spans="1:12" x14ac:dyDescent="0.35">
      <c r="A24" s="139"/>
      <c r="B24" s="92"/>
      <c r="C24" s="94"/>
      <c r="D24" s="95"/>
      <c r="E24" s="103"/>
      <c r="F24" s="101"/>
      <c r="G24" s="100"/>
      <c r="H24" s="100"/>
      <c r="I24" s="100"/>
      <c r="J24" s="24" t="s">
        <v>13</v>
      </c>
      <c r="K24" s="25">
        <v>4000</v>
      </c>
    </row>
    <row r="25" spans="1:12" x14ac:dyDescent="0.35">
      <c r="A25" s="139"/>
      <c r="B25" s="92"/>
      <c r="C25" s="96"/>
      <c r="D25" s="97"/>
      <c r="E25" s="103" t="s">
        <v>25</v>
      </c>
      <c r="F25" s="101" t="s">
        <v>8</v>
      </c>
      <c r="G25" s="100"/>
      <c r="H25" s="100" t="s">
        <v>21</v>
      </c>
      <c r="I25" s="100" t="s">
        <v>10</v>
      </c>
      <c r="J25" s="24" t="s">
        <v>12</v>
      </c>
      <c r="K25" s="25">
        <v>1000</v>
      </c>
    </row>
    <row r="26" spans="1:12" x14ac:dyDescent="0.35">
      <c r="A26" s="139"/>
      <c r="B26" s="92"/>
      <c r="C26" s="96"/>
      <c r="D26" s="97"/>
      <c r="E26" s="103"/>
      <c r="F26" s="101"/>
      <c r="G26" s="100"/>
      <c r="H26" s="100"/>
      <c r="I26" s="100"/>
      <c r="J26" s="24" t="s">
        <v>18</v>
      </c>
      <c r="K26" s="25">
        <v>3000</v>
      </c>
    </row>
    <row r="27" spans="1:12" x14ac:dyDescent="0.35">
      <c r="A27" s="139"/>
      <c r="B27" s="92"/>
      <c r="C27" s="96"/>
      <c r="D27" s="97"/>
      <c r="E27" s="103" t="s">
        <v>26</v>
      </c>
      <c r="F27" s="101" t="s">
        <v>8</v>
      </c>
      <c r="G27" s="100"/>
      <c r="H27" s="100" t="s">
        <v>9</v>
      </c>
      <c r="I27" s="100" t="s">
        <v>10</v>
      </c>
      <c r="J27" s="24" t="s">
        <v>12</v>
      </c>
      <c r="K27" s="25">
        <v>2000</v>
      </c>
    </row>
    <row r="28" spans="1:12" x14ac:dyDescent="0.35">
      <c r="A28" s="139"/>
      <c r="B28" s="92"/>
      <c r="C28" s="96"/>
      <c r="D28" s="97"/>
      <c r="E28" s="103"/>
      <c r="F28" s="101"/>
      <c r="G28" s="100"/>
      <c r="H28" s="100"/>
      <c r="I28" s="100"/>
      <c r="J28" s="24" t="s">
        <v>15</v>
      </c>
      <c r="K28" s="25">
        <v>1000</v>
      </c>
    </row>
    <row r="29" spans="1:12" x14ac:dyDescent="0.35">
      <c r="A29" s="139"/>
      <c r="B29" s="92"/>
      <c r="C29" s="96"/>
      <c r="D29" s="97"/>
      <c r="E29" s="103" t="s">
        <v>27</v>
      </c>
      <c r="F29" s="101" t="s">
        <v>8</v>
      </c>
      <c r="G29" s="100"/>
      <c r="H29" s="100" t="s">
        <v>9</v>
      </c>
      <c r="I29" s="100" t="s">
        <v>10</v>
      </c>
      <c r="J29" s="24" t="s">
        <v>11</v>
      </c>
      <c r="K29" s="25">
        <v>2000</v>
      </c>
    </row>
    <row r="30" spans="1:12" x14ac:dyDescent="0.35">
      <c r="A30" s="139"/>
      <c r="B30" s="92"/>
      <c r="C30" s="96"/>
      <c r="D30" s="97"/>
      <c r="E30" s="103"/>
      <c r="F30" s="101"/>
      <c r="G30" s="100"/>
      <c r="H30" s="100"/>
      <c r="I30" s="100"/>
      <c r="J30" s="24" t="s">
        <v>12</v>
      </c>
      <c r="K30" s="25">
        <v>1500</v>
      </c>
    </row>
    <row r="31" spans="1:12" x14ac:dyDescent="0.35">
      <c r="A31" s="139"/>
      <c r="B31" s="92"/>
      <c r="C31" s="96"/>
      <c r="D31" s="97"/>
      <c r="E31" s="103"/>
      <c r="F31" s="101"/>
      <c r="G31" s="100"/>
      <c r="H31" s="100"/>
      <c r="I31" s="100"/>
      <c r="J31" s="24" t="s">
        <v>15</v>
      </c>
      <c r="K31" s="25">
        <v>3000</v>
      </c>
    </row>
    <row r="32" spans="1:12" x14ac:dyDescent="0.35">
      <c r="A32" s="139"/>
      <c r="B32" s="92"/>
      <c r="C32" s="96"/>
      <c r="D32" s="97"/>
      <c r="E32" s="103" t="s">
        <v>28</v>
      </c>
      <c r="F32" s="101" t="s">
        <v>8</v>
      </c>
      <c r="G32" s="100"/>
      <c r="H32" s="100" t="s">
        <v>9</v>
      </c>
      <c r="I32" s="100" t="s">
        <v>10</v>
      </c>
      <c r="J32" s="24" t="s">
        <v>12</v>
      </c>
      <c r="K32" s="25">
        <v>1000</v>
      </c>
    </row>
    <row r="33" spans="1:13" x14ac:dyDescent="0.35">
      <c r="A33" s="139"/>
      <c r="B33" s="92"/>
      <c r="C33" s="96"/>
      <c r="D33" s="97"/>
      <c r="E33" s="103"/>
      <c r="F33" s="101"/>
      <c r="G33" s="100"/>
      <c r="H33" s="100"/>
      <c r="I33" s="100"/>
      <c r="J33" s="24" t="s">
        <v>15</v>
      </c>
      <c r="K33" s="25">
        <v>2000</v>
      </c>
    </row>
    <row r="34" spans="1:13" x14ac:dyDescent="0.35">
      <c r="A34" s="139"/>
      <c r="B34" s="92"/>
      <c r="C34" s="96"/>
      <c r="D34" s="97"/>
      <c r="E34" s="103" t="s">
        <v>29</v>
      </c>
      <c r="F34" s="101" t="s">
        <v>8</v>
      </c>
      <c r="G34" s="100"/>
      <c r="H34" s="100" t="s">
        <v>30</v>
      </c>
      <c r="I34" s="100" t="s">
        <v>10</v>
      </c>
      <c r="J34" s="24" t="s">
        <v>12</v>
      </c>
      <c r="K34" s="25">
        <v>1000</v>
      </c>
    </row>
    <row r="35" spans="1:13" x14ac:dyDescent="0.35">
      <c r="A35" s="139"/>
      <c r="B35" s="92"/>
      <c r="C35" s="96"/>
      <c r="D35" s="97"/>
      <c r="E35" s="103"/>
      <c r="F35" s="101"/>
      <c r="G35" s="100"/>
      <c r="H35" s="100"/>
      <c r="I35" s="100"/>
      <c r="J35" s="24" t="s">
        <v>15</v>
      </c>
      <c r="K35" s="25">
        <v>2000</v>
      </c>
    </row>
    <row r="36" spans="1:13" x14ac:dyDescent="0.35">
      <c r="A36" s="139"/>
      <c r="B36" s="92"/>
      <c r="C36" s="96"/>
      <c r="D36" s="97"/>
      <c r="E36" s="103" t="s">
        <v>31</v>
      </c>
      <c r="F36" s="101" t="s">
        <v>8</v>
      </c>
      <c r="G36" s="100"/>
      <c r="H36" s="100" t="s">
        <v>9</v>
      </c>
      <c r="I36" s="100" t="s">
        <v>10</v>
      </c>
      <c r="J36" s="24" t="s">
        <v>32</v>
      </c>
      <c r="K36" s="25">
        <v>9000</v>
      </c>
    </row>
    <row r="37" spans="1:13" x14ac:dyDescent="0.35">
      <c r="A37" s="139"/>
      <c r="B37" s="93"/>
      <c r="C37" s="98"/>
      <c r="D37" s="99"/>
      <c r="E37" s="103"/>
      <c r="F37" s="101"/>
      <c r="G37" s="100"/>
      <c r="H37" s="100"/>
      <c r="I37" s="100"/>
      <c r="J37" s="24" t="s">
        <v>15</v>
      </c>
      <c r="K37" s="25">
        <v>3000</v>
      </c>
    </row>
    <row r="38" spans="1:13" x14ac:dyDescent="0.35">
      <c r="A38" s="139"/>
      <c r="B38" s="145" t="s">
        <v>33</v>
      </c>
      <c r="C38" s="146"/>
      <c r="D38" s="21">
        <f>SUM(D19:D37)</f>
        <v>51294</v>
      </c>
      <c r="E38" s="79" t="s">
        <v>33</v>
      </c>
      <c r="F38" s="80"/>
      <c r="G38" s="80"/>
      <c r="H38" s="80"/>
      <c r="I38" s="80"/>
      <c r="J38" s="81"/>
      <c r="K38" s="29">
        <f>SUM(K19:K37)</f>
        <v>51294</v>
      </c>
      <c r="L38" s="1"/>
    </row>
    <row r="39" spans="1:13" ht="15" thickBot="1" x14ac:dyDescent="0.4">
      <c r="A39" s="140"/>
      <c r="B39" s="74" t="s">
        <v>63</v>
      </c>
      <c r="C39" s="75"/>
      <c r="D39" s="18">
        <f>D38+D18</f>
        <v>124072.39</v>
      </c>
      <c r="E39" s="76"/>
      <c r="F39" s="77"/>
      <c r="G39" s="77"/>
      <c r="H39" s="77"/>
      <c r="I39" s="77"/>
      <c r="J39" s="77"/>
      <c r="K39" s="78"/>
      <c r="L39" s="1"/>
    </row>
    <row r="40" spans="1:13" ht="30" customHeight="1" x14ac:dyDescent="0.35">
      <c r="A40" s="135" t="s">
        <v>62</v>
      </c>
      <c r="B40" s="147" t="s">
        <v>56</v>
      </c>
      <c r="C40" s="4" t="s">
        <v>11</v>
      </c>
      <c r="D40" s="9">
        <f>K40+K51</f>
        <v>1300</v>
      </c>
      <c r="E40" s="120" t="s">
        <v>34</v>
      </c>
      <c r="F40" s="121" t="s">
        <v>8</v>
      </c>
      <c r="G40" s="116"/>
      <c r="H40" s="116" t="s">
        <v>9</v>
      </c>
      <c r="I40" s="116" t="s">
        <v>10</v>
      </c>
      <c r="J40" s="33" t="s">
        <v>11</v>
      </c>
      <c r="K40" s="34">
        <v>1000</v>
      </c>
      <c r="M40" s="39"/>
    </row>
    <row r="41" spans="1:13" x14ac:dyDescent="0.35">
      <c r="A41" s="136"/>
      <c r="B41" s="148"/>
      <c r="C41" s="5" t="s">
        <v>12</v>
      </c>
      <c r="D41" s="10">
        <f>K41+K45+K43+K48+K52+K54+K56</f>
        <v>3500</v>
      </c>
      <c r="E41" s="118"/>
      <c r="F41" s="119"/>
      <c r="G41" s="117"/>
      <c r="H41" s="117"/>
      <c r="I41" s="117"/>
      <c r="J41" s="35" t="s">
        <v>12</v>
      </c>
      <c r="K41" s="36">
        <v>500</v>
      </c>
      <c r="M41" s="39"/>
    </row>
    <row r="42" spans="1:13" x14ac:dyDescent="0.35">
      <c r="A42" s="136"/>
      <c r="B42" s="148"/>
      <c r="C42" s="5" t="s">
        <v>15</v>
      </c>
      <c r="D42" s="10">
        <f>K42+K44+K50+K55+K57</f>
        <v>7000</v>
      </c>
      <c r="E42" s="118"/>
      <c r="F42" s="119"/>
      <c r="G42" s="117"/>
      <c r="H42" s="117"/>
      <c r="I42" s="117"/>
      <c r="J42" s="35" t="s">
        <v>15</v>
      </c>
      <c r="K42" s="36">
        <v>1000</v>
      </c>
      <c r="M42" s="39"/>
    </row>
    <row r="43" spans="1:13" x14ac:dyDescent="0.35">
      <c r="A43" s="136"/>
      <c r="B43" s="148"/>
      <c r="C43" s="6" t="s">
        <v>13</v>
      </c>
      <c r="D43" s="10">
        <f>K47</f>
        <v>12000</v>
      </c>
      <c r="E43" s="118" t="s">
        <v>35</v>
      </c>
      <c r="F43" s="119" t="s">
        <v>8</v>
      </c>
      <c r="G43" s="117"/>
      <c r="H43" s="117" t="s">
        <v>9</v>
      </c>
      <c r="I43" s="117" t="s">
        <v>10</v>
      </c>
      <c r="J43" s="35" t="s">
        <v>12</v>
      </c>
      <c r="K43" s="36">
        <v>500</v>
      </c>
      <c r="M43" s="39"/>
    </row>
    <row r="44" spans="1:13" x14ac:dyDescent="0.35">
      <c r="A44" s="136"/>
      <c r="B44" s="148"/>
      <c r="C44" s="6" t="s">
        <v>18</v>
      </c>
      <c r="D44" s="10">
        <f>K46+K49+K53+K58</f>
        <v>44000</v>
      </c>
      <c r="E44" s="118"/>
      <c r="F44" s="119"/>
      <c r="G44" s="117"/>
      <c r="H44" s="117"/>
      <c r="I44" s="117"/>
      <c r="J44" s="35" t="s">
        <v>15</v>
      </c>
      <c r="K44" s="36">
        <v>2000</v>
      </c>
      <c r="M44" s="39"/>
    </row>
    <row r="45" spans="1:13" x14ac:dyDescent="0.35">
      <c r="A45" s="136"/>
      <c r="B45" s="148"/>
      <c r="C45" s="56" t="s">
        <v>68</v>
      </c>
      <c r="D45" s="57">
        <v>21146.63</v>
      </c>
      <c r="E45" s="118" t="s">
        <v>36</v>
      </c>
      <c r="F45" s="119" t="s">
        <v>8</v>
      </c>
      <c r="G45" s="117" t="s">
        <v>8</v>
      </c>
      <c r="H45" s="117" t="s">
        <v>9</v>
      </c>
      <c r="I45" s="117" t="s">
        <v>10</v>
      </c>
      <c r="J45" s="35" t="s">
        <v>12</v>
      </c>
      <c r="K45" s="36">
        <v>500</v>
      </c>
      <c r="M45" s="39"/>
    </row>
    <row r="46" spans="1:13" x14ac:dyDescent="0.35">
      <c r="A46" s="136"/>
      <c r="B46" s="148"/>
      <c r="C46" s="56" t="s">
        <v>69</v>
      </c>
      <c r="D46" s="57">
        <v>15131.76</v>
      </c>
      <c r="E46" s="118"/>
      <c r="F46" s="119"/>
      <c r="G46" s="117"/>
      <c r="H46" s="117"/>
      <c r="I46" s="117"/>
      <c r="J46" s="35" t="s">
        <v>18</v>
      </c>
      <c r="K46" s="36">
        <v>20000</v>
      </c>
      <c r="M46" s="39"/>
    </row>
    <row r="47" spans="1:13" x14ac:dyDescent="0.35">
      <c r="A47" s="136"/>
      <c r="B47" s="148"/>
      <c r="C47" s="52"/>
      <c r="D47" s="53"/>
      <c r="E47" s="118"/>
      <c r="F47" s="119"/>
      <c r="G47" s="117"/>
      <c r="H47" s="117"/>
      <c r="I47" s="117"/>
      <c r="J47" s="35" t="s">
        <v>13</v>
      </c>
      <c r="K47" s="36">
        <v>12000</v>
      </c>
      <c r="M47" s="39"/>
    </row>
    <row r="48" spans="1:13" x14ac:dyDescent="0.35">
      <c r="A48" s="136"/>
      <c r="B48" s="148"/>
      <c r="C48" s="52"/>
      <c r="D48" s="53"/>
      <c r="E48" s="118" t="s">
        <v>37</v>
      </c>
      <c r="F48" s="119" t="s">
        <v>8</v>
      </c>
      <c r="G48" s="117" t="s">
        <v>8</v>
      </c>
      <c r="H48" s="117" t="s">
        <v>9</v>
      </c>
      <c r="I48" s="117" t="s">
        <v>10</v>
      </c>
      <c r="J48" s="35" t="s">
        <v>12</v>
      </c>
      <c r="K48" s="36">
        <v>500</v>
      </c>
      <c r="M48" s="39"/>
    </row>
    <row r="49" spans="1:12" x14ac:dyDescent="0.35">
      <c r="A49" s="136"/>
      <c r="B49" s="148"/>
      <c r="C49" s="52"/>
      <c r="D49" s="53"/>
      <c r="E49" s="118"/>
      <c r="F49" s="119"/>
      <c r="G49" s="117"/>
      <c r="H49" s="117"/>
      <c r="I49" s="117"/>
      <c r="J49" s="35" t="s">
        <v>18</v>
      </c>
      <c r="K49" s="36">
        <v>10000</v>
      </c>
      <c r="L49" s="1"/>
    </row>
    <row r="50" spans="1:12" x14ac:dyDescent="0.35">
      <c r="A50" s="136"/>
      <c r="B50" s="148"/>
      <c r="C50" s="52"/>
      <c r="D50" s="53"/>
      <c r="E50" s="118"/>
      <c r="F50" s="119"/>
      <c r="G50" s="117"/>
      <c r="H50" s="117"/>
      <c r="I50" s="117"/>
      <c r="J50" s="35" t="s">
        <v>15</v>
      </c>
      <c r="K50" s="36">
        <v>2000</v>
      </c>
    </row>
    <row r="51" spans="1:12" x14ac:dyDescent="0.35">
      <c r="A51" s="136"/>
      <c r="B51" s="148"/>
      <c r="C51" s="52"/>
      <c r="D51" s="53"/>
      <c r="E51" s="118" t="s">
        <v>38</v>
      </c>
      <c r="F51" s="119" t="s">
        <v>8</v>
      </c>
      <c r="G51" s="117" t="s">
        <v>8</v>
      </c>
      <c r="H51" s="117" t="s">
        <v>9</v>
      </c>
      <c r="I51" s="117" t="s">
        <v>10</v>
      </c>
      <c r="J51" s="35" t="s">
        <v>11</v>
      </c>
      <c r="K51" s="36">
        <v>300</v>
      </c>
    </row>
    <row r="52" spans="1:12" x14ac:dyDescent="0.35">
      <c r="A52" s="136"/>
      <c r="B52" s="148"/>
      <c r="C52" s="52"/>
      <c r="D52" s="53"/>
      <c r="E52" s="118"/>
      <c r="F52" s="119"/>
      <c r="G52" s="117"/>
      <c r="H52" s="117"/>
      <c r="I52" s="117"/>
      <c r="J52" s="35" t="s">
        <v>12</v>
      </c>
      <c r="K52" s="36">
        <v>500</v>
      </c>
    </row>
    <row r="53" spans="1:12" x14ac:dyDescent="0.35">
      <c r="A53" s="136"/>
      <c r="B53" s="148"/>
      <c r="C53" s="52"/>
      <c r="D53" s="53"/>
      <c r="E53" s="118"/>
      <c r="F53" s="119"/>
      <c r="G53" s="117"/>
      <c r="H53" s="117"/>
      <c r="I53" s="117"/>
      <c r="J53" s="35" t="s">
        <v>18</v>
      </c>
      <c r="K53" s="36">
        <v>4000</v>
      </c>
    </row>
    <row r="54" spans="1:12" x14ac:dyDescent="0.35">
      <c r="A54" s="136"/>
      <c r="B54" s="148"/>
      <c r="C54" s="52"/>
      <c r="D54" s="53"/>
      <c r="E54" s="118" t="s">
        <v>39</v>
      </c>
      <c r="F54" s="119" t="s">
        <v>8</v>
      </c>
      <c r="G54" s="117" t="s">
        <v>8</v>
      </c>
      <c r="H54" s="117" t="s">
        <v>9</v>
      </c>
      <c r="I54" s="117" t="s">
        <v>10</v>
      </c>
      <c r="J54" s="35" t="s">
        <v>12</v>
      </c>
      <c r="K54" s="36">
        <v>500</v>
      </c>
    </row>
    <row r="55" spans="1:12" x14ac:dyDescent="0.35">
      <c r="A55" s="136"/>
      <c r="B55" s="148"/>
      <c r="C55" s="52"/>
      <c r="D55" s="53"/>
      <c r="E55" s="118"/>
      <c r="F55" s="119"/>
      <c r="G55" s="117"/>
      <c r="H55" s="117"/>
      <c r="I55" s="117"/>
      <c r="J55" s="35" t="s">
        <v>15</v>
      </c>
      <c r="K55" s="36">
        <v>1000</v>
      </c>
    </row>
    <row r="56" spans="1:12" x14ac:dyDescent="0.35">
      <c r="A56" s="136"/>
      <c r="B56" s="148"/>
      <c r="C56" s="52"/>
      <c r="D56" s="53"/>
      <c r="E56" s="118" t="s">
        <v>40</v>
      </c>
      <c r="F56" s="119"/>
      <c r="G56" s="117" t="s">
        <v>8</v>
      </c>
      <c r="H56" s="117" t="s">
        <v>9</v>
      </c>
      <c r="I56" s="117" t="s">
        <v>10</v>
      </c>
      <c r="J56" s="35" t="s">
        <v>12</v>
      </c>
      <c r="K56" s="36">
        <v>500</v>
      </c>
    </row>
    <row r="57" spans="1:12" x14ac:dyDescent="0.35">
      <c r="A57" s="136"/>
      <c r="B57" s="148"/>
      <c r="C57" s="52"/>
      <c r="D57" s="53"/>
      <c r="E57" s="118"/>
      <c r="F57" s="119"/>
      <c r="G57" s="117"/>
      <c r="H57" s="117"/>
      <c r="I57" s="117"/>
      <c r="J57" s="35" t="s">
        <v>15</v>
      </c>
      <c r="K57" s="36">
        <v>1000</v>
      </c>
    </row>
    <row r="58" spans="1:12" ht="29" x14ac:dyDescent="0.35">
      <c r="A58" s="136"/>
      <c r="B58" s="149"/>
      <c r="C58" s="54"/>
      <c r="D58" s="55"/>
      <c r="E58" s="37" t="s">
        <v>41</v>
      </c>
      <c r="F58" s="63" t="s">
        <v>8</v>
      </c>
      <c r="G58" s="35" t="s">
        <v>8</v>
      </c>
      <c r="H58" s="35" t="s">
        <v>9</v>
      </c>
      <c r="I58" s="35" t="s">
        <v>10</v>
      </c>
      <c r="J58" s="35" t="s">
        <v>18</v>
      </c>
      <c r="K58" s="36">
        <v>10000</v>
      </c>
    </row>
    <row r="59" spans="1:12" x14ac:dyDescent="0.35">
      <c r="A59" s="136"/>
      <c r="B59" s="150" t="s">
        <v>42</v>
      </c>
      <c r="C59" s="151"/>
      <c r="D59" s="11">
        <f>SUM(D40:D58)</f>
        <v>104078.39</v>
      </c>
      <c r="E59" s="83" t="s">
        <v>42</v>
      </c>
      <c r="F59" s="84"/>
      <c r="G59" s="84"/>
      <c r="H59" s="84"/>
      <c r="I59" s="84"/>
      <c r="J59" s="85"/>
      <c r="K59" s="38">
        <f>SUM(K40:K58)</f>
        <v>67800</v>
      </c>
      <c r="L59" s="1"/>
    </row>
    <row r="60" spans="1:12" ht="15" customHeight="1" x14ac:dyDescent="0.35">
      <c r="A60" s="136"/>
      <c r="B60" s="152" t="s">
        <v>57</v>
      </c>
      <c r="C60" s="5" t="s">
        <v>12</v>
      </c>
      <c r="D60" s="10">
        <f>K60+K62+K64+K66</f>
        <v>1500</v>
      </c>
      <c r="E60" s="118" t="s">
        <v>43</v>
      </c>
      <c r="F60" s="119" t="s">
        <v>8</v>
      </c>
      <c r="G60" s="117" t="s">
        <v>8</v>
      </c>
      <c r="H60" s="117" t="s">
        <v>9</v>
      </c>
      <c r="I60" s="117" t="s">
        <v>10</v>
      </c>
      <c r="J60" s="35" t="s">
        <v>12</v>
      </c>
      <c r="K60" s="36">
        <v>500</v>
      </c>
    </row>
    <row r="61" spans="1:12" x14ac:dyDescent="0.35">
      <c r="A61" s="136"/>
      <c r="B61" s="148"/>
      <c r="C61" s="5" t="s">
        <v>15</v>
      </c>
      <c r="D61" s="10">
        <f>K65+K67</f>
        <v>1000</v>
      </c>
      <c r="E61" s="118"/>
      <c r="F61" s="119"/>
      <c r="G61" s="117"/>
      <c r="H61" s="117"/>
      <c r="I61" s="117"/>
      <c r="J61" s="35" t="s">
        <v>18</v>
      </c>
      <c r="K61" s="36">
        <v>3000</v>
      </c>
    </row>
    <row r="62" spans="1:12" x14ac:dyDescent="0.35">
      <c r="A62" s="136"/>
      <c r="B62" s="148"/>
      <c r="C62" s="5" t="s">
        <v>18</v>
      </c>
      <c r="D62" s="10">
        <f>K61+K63</f>
        <v>6000</v>
      </c>
      <c r="E62" s="118" t="s">
        <v>44</v>
      </c>
      <c r="F62" s="119" t="s">
        <v>8</v>
      </c>
      <c r="G62" s="117" t="s">
        <v>8</v>
      </c>
      <c r="H62" s="117" t="s">
        <v>9</v>
      </c>
      <c r="I62" s="117" t="s">
        <v>10</v>
      </c>
      <c r="J62" s="35" t="s">
        <v>12</v>
      </c>
      <c r="K62" s="36">
        <v>500</v>
      </c>
    </row>
    <row r="63" spans="1:12" x14ac:dyDescent="0.35">
      <c r="A63" s="136"/>
      <c r="B63" s="148"/>
      <c r="C63" s="153"/>
      <c r="D63" s="154"/>
      <c r="E63" s="118"/>
      <c r="F63" s="119"/>
      <c r="G63" s="117"/>
      <c r="H63" s="117"/>
      <c r="I63" s="117"/>
      <c r="J63" s="35" t="s">
        <v>18</v>
      </c>
      <c r="K63" s="36">
        <v>3000</v>
      </c>
    </row>
    <row r="64" spans="1:12" x14ac:dyDescent="0.35">
      <c r="A64" s="136"/>
      <c r="B64" s="148"/>
      <c r="C64" s="155"/>
      <c r="D64" s="156"/>
      <c r="E64" s="118" t="s">
        <v>45</v>
      </c>
      <c r="F64" s="119" t="s">
        <v>8</v>
      </c>
      <c r="G64" s="117" t="s">
        <v>8</v>
      </c>
      <c r="H64" s="117" t="s">
        <v>9</v>
      </c>
      <c r="I64" s="117" t="s">
        <v>10</v>
      </c>
      <c r="J64" s="35" t="s">
        <v>12</v>
      </c>
      <c r="K64" s="36">
        <v>250</v>
      </c>
    </row>
    <row r="65" spans="1:13" x14ac:dyDescent="0.35">
      <c r="A65" s="136"/>
      <c r="B65" s="148"/>
      <c r="C65" s="155"/>
      <c r="D65" s="156"/>
      <c r="E65" s="118"/>
      <c r="F65" s="119"/>
      <c r="G65" s="117"/>
      <c r="H65" s="117"/>
      <c r="I65" s="117"/>
      <c r="J65" s="35" t="s">
        <v>15</v>
      </c>
      <c r="K65" s="36">
        <v>500</v>
      </c>
    </row>
    <row r="66" spans="1:13" x14ac:dyDescent="0.35">
      <c r="A66" s="136"/>
      <c r="B66" s="148"/>
      <c r="C66" s="155"/>
      <c r="D66" s="156"/>
      <c r="E66" s="118" t="s">
        <v>58</v>
      </c>
      <c r="F66" s="119" t="s">
        <v>8</v>
      </c>
      <c r="G66" s="117" t="s">
        <v>8</v>
      </c>
      <c r="H66" s="117" t="s">
        <v>9</v>
      </c>
      <c r="I66" s="117" t="s">
        <v>10</v>
      </c>
      <c r="J66" s="35" t="s">
        <v>12</v>
      </c>
      <c r="K66" s="36">
        <v>250</v>
      </c>
    </row>
    <row r="67" spans="1:13" x14ac:dyDescent="0.35">
      <c r="A67" s="136"/>
      <c r="B67" s="149"/>
      <c r="C67" s="157"/>
      <c r="D67" s="158"/>
      <c r="E67" s="118"/>
      <c r="F67" s="119"/>
      <c r="G67" s="117"/>
      <c r="H67" s="117"/>
      <c r="I67" s="117"/>
      <c r="J67" s="35" t="s">
        <v>15</v>
      </c>
      <c r="K67" s="36">
        <v>500</v>
      </c>
    </row>
    <row r="68" spans="1:13" x14ac:dyDescent="0.35">
      <c r="A68" s="136"/>
      <c r="B68" s="150" t="s">
        <v>46</v>
      </c>
      <c r="C68" s="151"/>
      <c r="D68" s="11">
        <f>SUM(D60:D67)</f>
        <v>8500</v>
      </c>
      <c r="E68" s="83" t="s">
        <v>46</v>
      </c>
      <c r="F68" s="84"/>
      <c r="G68" s="84"/>
      <c r="H68" s="84"/>
      <c r="I68" s="84"/>
      <c r="J68" s="85"/>
      <c r="K68" s="38">
        <f>SUM(K60:K67)</f>
        <v>8500</v>
      </c>
      <c r="L68" s="1"/>
    </row>
    <row r="69" spans="1:13" ht="15" thickBot="1" x14ac:dyDescent="0.4">
      <c r="A69" s="136"/>
      <c r="B69" s="72" t="s">
        <v>64</v>
      </c>
      <c r="C69" s="73"/>
      <c r="D69" s="12">
        <f>D68+D59</f>
        <v>112578.39</v>
      </c>
      <c r="E69" s="69"/>
      <c r="F69" s="70"/>
      <c r="G69" s="70"/>
      <c r="H69" s="70"/>
      <c r="I69" s="70"/>
      <c r="J69" s="70"/>
      <c r="K69" s="71"/>
      <c r="L69" s="1"/>
    </row>
    <row r="70" spans="1:13" x14ac:dyDescent="0.35">
      <c r="A70" s="129" t="s">
        <v>47</v>
      </c>
      <c r="B70" s="130"/>
      <c r="C70" s="3" t="s">
        <v>48</v>
      </c>
      <c r="D70" s="60">
        <f>K70</f>
        <v>60000</v>
      </c>
      <c r="E70" s="41" t="s">
        <v>48</v>
      </c>
      <c r="F70" s="64" t="s">
        <v>8</v>
      </c>
      <c r="G70" s="41"/>
      <c r="H70" s="41" t="s">
        <v>21</v>
      </c>
      <c r="I70" s="41" t="s">
        <v>10</v>
      </c>
      <c r="J70" s="41"/>
      <c r="K70" s="23">
        <v>60000</v>
      </c>
      <c r="L70" s="1"/>
    </row>
    <row r="71" spans="1:13" x14ac:dyDescent="0.35">
      <c r="A71" s="131"/>
      <c r="B71" s="132"/>
      <c r="C71" s="2" t="s">
        <v>49</v>
      </c>
      <c r="D71" s="59">
        <v>10000</v>
      </c>
      <c r="E71" s="40" t="s">
        <v>49</v>
      </c>
      <c r="F71" s="62" t="s">
        <v>8</v>
      </c>
      <c r="G71" s="40"/>
      <c r="H71" s="40" t="s">
        <v>21</v>
      </c>
      <c r="I71" s="40" t="s">
        <v>10</v>
      </c>
      <c r="J71" s="40"/>
      <c r="K71" s="25">
        <v>10000</v>
      </c>
      <c r="L71" s="1"/>
    </row>
    <row r="72" spans="1:13" ht="29" x14ac:dyDescent="0.35">
      <c r="A72" s="131"/>
      <c r="B72" s="132"/>
      <c r="C72" s="2" t="s">
        <v>50</v>
      </c>
      <c r="D72" s="59">
        <f>K72</f>
        <v>16000</v>
      </c>
      <c r="E72" s="40" t="s">
        <v>50</v>
      </c>
      <c r="F72" s="62" t="s">
        <v>8</v>
      </c>
      <c r="G72" s="40"/>
      <c r="H72" s="40" t="s">
        <v>21</v>
      </c>
      <c r="I72" s="40" t="s">
        <v>10</v>
      </c>
      <c r="J72" s="40"/>
      <c r="K72" s="25">
        <v>16000</v>
      </c>
      <c r="L72" s="1"/>
    </row>
    <row r="73" spans="1:13" ht="43.5" x14ac:dyDescent="0.35">
      <c r="A73" s="131"/>
      <c r="B73" s="132"/>
      <c r="C73" s="2" t="s">
        <v>51</v>
      </c>
      <c r="D73" s="59">
        <f>K73</f>
        <v>16000</v>
      </c>
      <c r="E73" s="40" t="s">
        <v>51</v>
      </c>
      <c r="F73" s="62" t="s">
        <v>8</v>
      </c>
      <c r="G73" s="40"/>
      <c r="H73" s="40" t="s">
        <v>21</v>
      </c>
      <c r="I73" s="40" t="s">
        <v>10</v>
      </c>
      <c r="J73" s="40"/>
      <c r="K73" s="25">
        <v>16000</v>
      </c>
      <c r="L73" s="1"/>
      <c r="M73" s="39"/>
    </row>
    <row r="74" spans="1:13" x14ac:dyDescent="0.35">
      <c r="A74" s="131"/>
      <c r="B74" s="132"/>
      <c r="C74" s="2" t="s">
        <v>52</v>
      </c>
      <c r="D74" s="59">
        <v>8000</v>
      </c>
      <c r="E74" s="40" t="s">
        <v>52</v>
      </c>
      <c r="F74" s="62" t="s">
        <v>8</v>
      </c>
      <c r="G74" s="40"/>
      <c r="H74" s="40" t="s">
        <v>21</v>
      </c>
      <c r="I74" s="40" t="s">
        <v>10</v>
      </c>
      <c r="J74" s="40"/>
      <c r="K74" s="25">
        <v>8000</v>
      </c>
      <c r="L74" s="1"/>
      <c r="M74" s="39"/>
    </row>
    <row r="75" spans="1:13" x14ac:dyDescent="0.35">
      <c r="A75" s="131"/>
      <c r="B75" s="132"/>
      <c r="C75" s="2" t="s">
        <v>70</v>
      </c>
      <c r="D75" s="59">
        <v>650</v>
      </c>
      <c r="E75" s="40" t="s">
        <v>71</v>
      </c>
      <c r="F75" s="62" t="s">
        <v>8</v>
      </c>
      <c r="G75" s="40"/>
      <c r="H75" s="40" t="s">
        <v>21</v>
      </c>
      <c r="I75" s="40" t="s">
        <v>10</v>
      </c>
      <c r="J75" s="40"/>
      <c r="K75" s="25">
        <v>650</v>
      </c>
      <c r="L75" s="1"/>
      <c r="M75" s="39"/>
    </row>
    <row r="76" spans="1:13" ht="15" thickBot="1" x14ac:dyDescent="0.4">
      <c r="A76" s="133"/>
      <c r="B76" s="134"/>
      <c r="C76" s="8" t="s">
        <v>65</v>
      </c>
      <c r="D76" s="61">
        <f>D70+D71+D72+D73+D74+D75</f>
        <v>110650</v>
      </c>
      <c r="E76" s="125"/>
      <c r="F76" s="125"/>
      <c r="G76" s="125"/>
      <c r="H76" s="125"/>
      <c r="I76" s="125"/>
      <c r="J76" s="125"/>
      <c r="K76" s="126"/>
      <c r="L76" s="1"/>
    </row>
    <row r="77" spans="1:13" ht="21.5" thickBot="1" x14ac:dyDescent="0.5">
      <c r="A77" s="122" t="s">
        <v>72</v>
      </c>
      <c r="B77" s="123"/>
      <c r="C77" s="124"/>
      <c r="D77" s="58">
        <f>D39+D69+D76</f>
        <v>347300.78</v>
      </c>
      <c r="M77" s="39"/>
    </row>
  </sheetData>
  <mergeCells count="151">
    <mergeCell ref="C2:D2"/>
    <mergeCell ref="A70:B76"/>
    <mergeCell ref="A40:A69"/>
    <mergeCell ref="A4:A39"/>
    <mergeCell ref="A2:A3"/>
    <mergeCell ref="B2:B3"/>
    <mergeCell ref="B38:C38"/>
    <mergeCell ref="B40:B58"/>
    <mergeCell ref="B59:C59"/>
    <mergeCell ref="B68:C68"/>
    <mergeCell ref="B60:B67"/>
    <mergeCell ref="C63:D67"/>
    <mergeCell ref="A77:C77"/>
    <mergeCell ref="E64:E65"/>
    <mergeCell ref="F64:F65"/>
    <mergeCell ref="G64:G65"/>
    <mergeCell ref="H64:H65"/>
    <mergeCell ref="I64:I65"/>
    <mergeCell ref="E66:E67"/>
    <mergeCell ref="F66:F67"/>
    <mergeCell ref="G66:G67"/>
    <mergeCell ref="H66:H67"/>
    <mergeCell ref="I66:I67"/>
    <mergeCell ref="E76:K76"/>
    <mergeCell ref="I60:I61"/>
    <mergeCell ref="E62:E63"/>
    <mergeCell ref="F62:F63"/>
    <mergeCell ref="G62:G63"/>
    <mergeCell ref="H62:H63"/>
    <mergeCell ref="I62:I63"/>
    <mergeCell ref="E56:E57"/>
    <mergeCell ref="F56:F57"/>
    <mergeCell ref="G56:G57"/>
    <mergeCell ref="H56:H57"/>
    <mergeCell ref="I56:I57"/>
    <mergeCell ref="E60:E61"/>
    <mergeCell ref="F60:F61"/>
    <mergeCell ref="G60:G61"/>
    <mergeCell ref="H60:H61"/>
    <mergeCell ref="E51:E53"/>
    <mergeCell ref="F51:F53"/>
    <mergeCell ref="G51:G53"/>
    <mergeCell ref="H51:H53"/>
    <mergeCell ref="I51:I53"/>
    <mergeCell ref="E54:E55"/>
    <mergeCell ref="F54:F55"/>
    <mergeCell ref="G54:G55"/>
    <mergeCell ref="H54:H55"/>
    <mergeCell ref="I54:I55"/>
    <mergeCell ref="E45:E47"/>
    <mergeCell ref="F45:F47"/>
    <mergeCell ref="G45:G47"/>
    <mergeCell ref="H45:H47"/>
    <mergeCell ref="I45:I47"/>
    <mergeCell ref="E48:E50"/>
    <mergeCell ref="F48:F50"/>
    <mergeCell ref="G48:G50"/>
    <mergeCell ref="H48:H50"/>
    <mergeCell ref="I48:I50"/>
    <mergeCell ref="H40:H42"/>
    <mergeCell ref="I40:I42"/>
    <mergeCell ref="E43:E44"/>
    <mergeCell ref="F43:F44"/>
    <mergeCell ref="G43:G44"/>
    <mergeCell ref="H43:H44"/>
    <mergeCell ref="I43:I44"/>
    <mergeCell ref="E36:E37"/>
    <mergeCell ref="F36:F37"/>
    <mergeCell ref="G36:G37"/>
    <mergeCell ref="H36:H37"/>
    <mergeCell ref="I36:I37"/>
    <mergeCell ref="E40:E42"/>
    <mergeCell ref="F40:F42"/>
    <mergeCell ref="G40:G42"/>
    <mergeCell ref="E32:E33"/>
    <mergeCell ref="F32:F33"/>
    <mergeCell ref="G32:G33"/>
    <mergeCell ref="H32:H33"/>
    <mergeCell ref="I32:I33"/>
    <mergeCell ref="E34:E35"/>
    <mergeCell ref="F34:F35"/>
    <mergeCell ref="G34:G35"/>
    <mergeCell ref="H34:H35"/>
    <mergeCell ref="I34:I35"/>
    <mergeCell ref="F27:F28"/>
    <mergeCell ref="G27:G28"/>
    <mergeCell ref="H27:H28"/>
    <mergeCell ref="I27:I28"/>
    <mergeCell ref="E29:E31"/>
    <mergeCell ref="F29:F31"/>
    <mergeCell ref="G29:G31"/>
    <mergeCell ref="H29:H31"/>
    <mergeCell ref="I29:I31"/>
    <mergeCell ref="I19:I21"/>
    <mergeCell ref="F22:F24"/>
    <mergeCell ref="G22:G24"/>
    <mergeCell ref="H22:H24"/>
    <mergeCell ref="I22:I24"/>
    <mergeCell ref="E25:E26"/>
    <mergeCell ref="F25:F26"/>
    <mergeCell ref="G25:G26"/>
    <mergeCell ref="H25:H26"/>
    <mergeCell ref="I25:I26"/>
    <mergeCell ref="E4:E6"/>
    <mergeCell ref="E9:E10"/>
    <mergeCell ref="E14:E17"/>
    <mergeCell ref="E22:E24"/>
    <mergeCell ref="E27:E28"/>
    <mergeCell ref="F2:G2"/>
    <mergeCell ref="I2:K2"/>
    <mergeCell ref="F4:F6"/>
    <mergeCell ref="G4:G6"/>
    <mergeCell ref="H4:H6"/>
    <mergeCell ref="I4:I6"/>
    <mergeCell ref="E7:E8"/>
    <mergeCell ref="F7:F8"/>
    <mergeCell ref="G7:G8"/>
    <mergeCell ref="H7:H8"/>
    <mergeCell ref="I7:I8"/>
    <mergeCell ref="F9:F10"/>
    <mergeCell ref="G9:G10"/>
    <mergeCell ref="H9:H10"/>
    <mergeCell ref="I9:I10"/>
    <mergeCell ref="E11:E12"/>
    <mergeCell ref="F11:F12"/>
    <mergeCell ref="G19:G21"/>
    <mergeCell ref="H19:H21"/>
    <mergeCell ref="A1:D1"/>
    <mergeCell ref="E1:K1"/>
    <mergeCell ref="E69:K69"/>
    <mergeCell ref="B69:C69"/>
    <mergeCell ref="B39:C39"/>
    <mergeCell ref="E39:K39"/>
    <mergeCell ref="E38:J38"/>
    <mergeCell ref="E18:J18"/>
    <mergeCell ref="E59:J59"/>
    <mergeCell ref="E68:J68"/>
    <mergeCell ref="B4:B17"/>
    <mergeCell ref="B18:C18"/>
    <mergeCell ref="B19:B37"/>
    <mergeCell ref="C24:D37"/>
    <mergeCell ref="G11:G12"/>
    <mergeCell ref="H11:H12"/>
    <mergeCell ref="I11:I12"/>
    <mergeCell ref="F14:F17"/>
    <mergeCell ref="G14:G17"/>
    <mergeCell ref="H14:H17"/>
    <mergeCell ref="I14:I17"/>
    <mergeCell ref="E19:E21"/>
    <mergeCell ref="F19:F21"/>
    <mergeCell ref="E2:E3"/>
  </mergeCells>
  <pageMargins left="0.7" right="0.7" top="0.75" bottom="0.75" header="0.3" footer="0.3"/>
  <pageSetup orientation="portrait" horizontalDpi="360" verticalDpi="36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DP Programme Document" ma:contentTypeID="0x010100F075C04BA242A84ABD3293E3AD35CDA400AB50428DC784B44FAACCAA5FAE40C0590045B5E632B552204ABF0E616DD66BDA0F" ma:contentTypeVersion="73" ma:contentTypeDescription="" ma:contentTypeScope="" ma:versionID="9de00a5f5954494ae107930a66ca92e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ed4137b-41b2-488b-8250-6d369ec27664" xmlns:ns4="f1161f5b-24a3-4c2d-bc81-44cb9325e8ee" targetNamespace="http://schemas.microsoft.com/office/2006/metadata/properties" ma:root="true" ma:fieldsID="074a45cdc06b655c19533db1d6232777" ns1:_="" ns2:_="" ns3:_="" ns4:_="">
    <xsd:import namespace="http://schemas.microsoft.com/sharepoint/v3"/>
    <xsd:import namespace="http://schemas.microsoft.com/sharepoint/v3/fields"/>
    <xsd:import namespace="1ed4137b-41b2-488b-8250-6d369ec27664"/>
    <xsd:import namespace="f1161f5b-24a3-4c2d-bc81-44cb9325e8ee"/>
    <xsd:element name="properties">
      <xsd:complexType>
        <xsd:sequence>
          <xsd:element name="documentManagement">
            <xsd:complexType>
              <xsd:all>
                <xsd:element ref="ns3:UndpClassificationLevel" minOccurs="0"/>
                <xsd:element ref="ns4:UNDPPOPPFunctionalArea" minOccurs="0"/>
                <xsd:element ref="ns3:UndpProjectNo" minOccurs="0"/>
                <xsd:element ref="ns4:Outcome1" minOccurs="0"/>
                <xsd:element ref="ns3:UndpDocStatus" minOccurs="0"/>
                <xsd:element ref="ns3:UndpOUCode" minOccurs="0"/>
                <xsd:element ref="ns3:UndpDocFormat" minOccurs="0"/>
                <xsd:element ref="ns3:UndpDocID" minOccurs="0"/>
                <xsd:element ref="ns4:PDC_x0020_Document_x0020_Category" minOccurs="0"/>
                <xsd:element ref="ns4:UNDPPublishedDate" minOccurs="0"/>
                <xsd:element ref="ns4:UNDPSummary" minOccurs="0"/>
                <xsd:element ref="ns3:TaxCatchAll" minOccurs="0"/>
                <xsd:element ref="ns3:TaxCatchAllLabel" minOccurs="0"/>
                <xsd:element ref="ns3:UndpDocTypeMMTaxHTField0" minOccurs="0"/>
                <xsd:element ref="ns3:UNDPCountryTaxHTField0" minOccurs="0"/>
                <xsd:element ref="ns3:UNDPDocumentCategoryTaxHTField0" minOccurs="0"/>
                <xsd:element ref="ns3:b6db62fdefd74bd188b0c1cc54de5bcf" minOccurs="0"/>
                <xsd:element ref="ns3:UN_x0020_LanguagesTaxHTField0" minOccurs="0"/>
                <xsd:element ref="ns3:c4e2ab2cc9354bbf9064eeb465a566ea" minOccurs="0"/>
                <xsd:element ref="ns3:UNDPFocusAreasTaxHTField0" minOccurs="0"/>
                <xsd:element ref="ns4:o4086b1782a74105bb5269035bccc8e9" minOccurs="0"/>
                <xsd:element ref="ns4:Project_x0020_Number" minOccurs="0"/>
                <xsd:element ref="ns4:idff2b682fce4d0680503cd9036a3260" minOccurs="0"/>
                <xsd:element ref="ns3:UndpIsTemplate" minOccurs="0"/>
                <xsd:element ref="ns4:gc6531b704974d528487414686b72f6f" minOccurs="0"/>
                <xsd:element ref="ns4:Project_x0020_Manager" minOccurs="0"/>
                <xsd:element ref="ns2:_Publisher" minOccurs="0"/>
                <xsd:element ref="ns4:_dlc_DocId" minOccurs="0"/>
                <xsd:element ref="ns4:_dlc_DocIdUrl" minOccurs="0"/>
                <xsd:element ref="ns4:_dlc_DocIdPersistId" minOccurs="0"/>
                <xsd:element ref="ns4:Document_x0020_Coverage_x0020_Period_x0020_Start_x0020_Date" minOccurs="0"/>
                <xsd:element ref="ns4:Document_x0020_Coverage_x0020_Period_x0020_End_x0020_Date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5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5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54" nillable="true" ma:displayName="Number of Likes" ma:internalName="LikesCount">
      <xsd:simpleType>
        <xsd:restriction base="dms:Unknown"/>
      </xsd:simpleType>
    </xsd:element>
    <xsd:element name="LikedBy" ma:index="5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46" nillable="true" ma:displayName="Publisher" ma:description="The person who published the document" ma:hidden="true" ma:internalName="_Publish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4137b-41b2-488b-8250-6d369ec27664" elementFormDefault="qualified">
    <xsd:import namespace="http://schemas.microsoft.com/office/2006/documentManagement/types"/>
    <xsd:import namespace="http://schemas.microsoft.com/office/infopath/2007/PartnerControls"/>
    <xsd:element name="UndpClassificationLevel" ma:index="4" nillable="true" ma:displayName="Classification Level" ma:default="Internal Use Only" ma:description="re: UNDP Information Classification &amp; Handling Standard" ma:format="Dropdown" ma:internalName="UndpClassificationLevel">
      <xsd:simpleType>
        <xsd:restriction base="dms:Choice">
          <xsd:enumeration value="Internal Use Only"/>
          <xsd:enumeration value="Confidential"/>
          <xsd:enumeration value="Highly Confidential"/>
          <xsd:enumeration value="Public"/>
        </xsd:restriction>
      </xsd:simpleType>
    </xsd:element>
    <xsd:element name="UndpProjectNo" ma:index="8" nillable="true" ma:displayName="Project No" ma:description="If applicable, the Atlas Project Number that this document relates to." ma:internalName="UndpProjectNo" ma:readOnly="false">
      <xsd:simpleType>
        <xsd:restriction base="dms:Text">
          <xsd:maxLength value="12"/>
        </xsd:restriction>
      </xsd:simpleType>
    </xsd:element>
    <xsd:element name="UndpDocStatus" ma:index="10" nillable="true" ma:displayName="Document Status" ma:default="Draft" ma:description="The status of the document" ma:format="Dropdown" ma:internalName="UndpDocStatus">
      <xsd:simpleType>
        <xsd:restriction base="dms:Choice">
          <xsd:enumeration value="Draft"/>
          <xsd:enumeration value="Reviewed"/>
          <xsd:enumeration value="Approved"/>
          <xsd:enumeration value="Not Approved"/>
          <xsd:enumeration value="Final"/>
          <xsd:enumeration value="Expired"/>
        </xsd:restriction>
      </xsd:simpleType>
    </xsd:element>
    <xsd:element name="UndpOUCode" ma:index="11" nillable="true" ma:displayName="Unit Code" ma:description="The Atlas Unit Code of the authoring Unit" ma:format="Dropdown" ma:internalName="UndpOUCode">
      <xsd:simpleType>
        <xsd:restriction base="dms:Choice">
          <xsd:enumeration value="ABW"/>
          <xsd:enumeration value="AFG"/>
          <xsd:enumeration value="AGO"/>
          <xsd:enumeration value="AIA"/>
          <xsd:enumeration value="ALB"/>
          <xsd:enumeration value="ANT"/>
          <xsd:enumeration value="ARE"/>
          <xsd:enumeration value="ARG"/>
          <xsd:enumeration value="ARM"/>
          <xsd:enumeration value="ATG"/>
          <xsd:enumeration value="AZE"/>
          <xsd:enumeration value="BDI"/>
          <xsd:enumeration value="BEN"/>
          <xsd:enumeration value="BFA"/>
          <xsd:enumeration value="BGD"/>
          <xsd:enumeration value="BGR"/>
          <xsd:enumeration value="BHR"/>
          <xsd:enumeration value="BHS"/>
          <xsd:enumeration value="BIH"/>
          <xsd:enumeration value="BLR"/>
          <xsd:enumeration value="BLZ"/>
          <xsd:enumeration value="BMU"/>
          <xsd:enumeration value="BOL"/>
          <xsd:enumeration value="BRA"/>
          <xsd:enumeration value="BRB"/>
          <xsd:enumeration value="BRC"/>
          <xsd:enumeration value="BTN"/>
          <xsd:enumeration value="BWA"/>
          <xsd:enumeration value="CAF"/>
          <xsd:enumeration value="CHL"/>
          <xsd:enumeration value="CHN"/>
          <xsd:enumeration value="CIV"/>
          <xsd:enumeration value="CMR"/>
          <xsd:enumeration value="COD"/>
          <xsd:enumeration value="COG"/>
          <xsd:enumeration value="COK"/>
          <xsd:enumeration value="COL"/>
          <xsd:enumeration value="COM"/>
          <xsd:enumeration value="CPV"/>
          <xsd:enumeration value="CRC"/>
          <xsd:enumeration value="CRI"/>
          <xsd:enumeration value="CUB"/>
          <xsd:enumeration value="CUR"/>
          <xsd:enumeration value="CYM"/>
          <xsd:enumeration value="CYP"/>
          <xsd:enumeration value="DJI"/>
          <xsd:enumeration value="DMA"/>
          <xsd:enumeration value="DOM"/>
          <xsd:enumeration value="DZA"/>
          <xsd:enumeration value="ECU"/>
          <xsd:enumeration value="EGY"/>
          <xsd:enumeration value="ERI"/>
          <xsd:enumeration value="ETH"/>
          <xsd:enumeration value="FJI"/>
          <xsd:enumeration value="FSM"/>
          <xsd:enumeration value="GAB"/>
          <xsd:enumeration value="GEO"/>
          <xsd:enumeration value="GHA"/>
          <xsd:enumeration value="GIN"/>
          <xsd:enumeration value="GMB"/>
          <xsd:enumeration value="GNB"/>
          <xsd:enumeration value="GNQ"/>
          <xsd:enumeration value="GRD"/>
          <xsd:enumeration value="GTM"/>
          <xsd:enumeration value="GUY"/>
          <xsd:enumeration value="HND"/>
          <xsd:enumeration value="HRV"/>
          <xsd:enumeration value="HTI"/>
          <xsd:enumeration value="IDN"/>
          <xsd:enumeration value="IND"/>
          <xsd:enumeration value="IRN"/>
          <xsd:enumeration value="IRQ"/>
          <xsd:enumeration value="JAM"/>
          <xsd:enumeration value="JOR"/>
          <xsd:enumeration value="KAZ"/>
          <xsd:enumeration value="KEN"/>
          <xsd:enumeration value="KGZ"/>
          <xsd:enumeration value="KHM"/>
          <xsd:enumeration value="KIR"/>
          <xsd:enumeration value="KNA"/>
          <xsd:enumeration value="KOR"/>
          <xsd:enumeration value="KOS"/>
          <xsd:enumeration value="KWT"/>
          <xsd:enumeration value="LAO"/>
          <xsd:enumeration value="LBN"/>
          <xsd:enumeration value="LBR"/>
          <xsd:enumeration value="LBY"/>
          <xsd:enumeration value="LCA"/>
          <xsd:enumeration value="LKA"/>
          <xsd:enumeration value="LSO"/>
          <xsd:enumeration value="LTU"/>
          <xsd:enumeration value="LVA"/>
          <xsd:enumeration value="MAR"/>
          <xsd:enumeration value="MDA"/>
          <xsd:enumeration value="MDG"/>
          <xsd:enumeration value="MDV"/>
          <xsd:enumeration value="MEX"/>
          <xsd:enumeration value="MHL"/>
          <xsd:enumeration value="MKD"/>
          <xsd:enumeration value="MLI"/>
          <xsd:enumeration value="MMR"/>
          <xsd:enumeration value="MNE"/>
          <xsd:enumeration value="MNG"/>
          <xsd:enumeration value="MOZ"/>
          <xsd:enumeration value="MRT"/>
          <xsd:enumeration value="MSR"/>
          <xsd:enumeration value="MUS"/>
          <xsd:enumeration value="MWI"/>
          <xsd:enumeration value="MYS"/>
          <xsd:enumeration value="NAM"/>
          <xsd:enumeration value="NER"/>
          <xsd:enumeration value="NGA"/>
          <xsd:enumeration value="NIC"/>
          <xsd:enumeration value="NIU"/>
          <xsd:enumeration value="NPL"/>
          <xsd:enumeration value="NRU"/>
          <xsd:enumeration value="PAK"/>
          <xsd:enumeration value="PAL"/>
          <xsd:enumeration value="PAN"/>
          <xsd:enumeration value="PER"/>
          <xsd:enumeration value="PHL"/>
          <xsd:enumeration value="PLW"/>
          <xsd:enumeration value="PNG"/>
          <xsd:enumeration value="POL"/>
          <xsd:enumeration value="PRK"/>
          <xsd:enumeration value="PRY"/>
          <xsd:enumeration value="PSC"/>
          <xsd:enumeration value="QAT"/>
          <xsd:enumeration value="R11"/>
          <xsd:enumeration value="R12"/>
          <xsd:enumeration value="R44"/>
          <xsd:enumeration value="R45"/>
          <xsd:enumeration value="R46"/>
          <xsd:enumeration value="R47"/>
          <xsd:enumeration value="RJB"/>
          <xsd:enumeration value="ROU"/>
          <xsd:enumeration value="RUS"/>
          <xsd:enumeration value="RWA"/>
          <xsd:enumeration value="SAU"/>
          <xsd:enumeration value="SDN"/>
          <xsd:enumeration value="SEN"/>
          <xsd:enumeration value="SLB"/>
          <xsd:enumeration value="SLE"/>
          <xsd:enumeration value="SLV"/>
          <xsd:enumeration value="SOM"/>
          <xsd:enumeration value="SRB"/>
          <xsd:enumeration value="SSD"/>
          <xsd:enumeration value="STP"/>
          <xsd:enumeration value="SUR"/>
          <xsd:enumeration value="SVK"/>
          <xsd:enumeration value="SWZ"/>
          <xsd:enumeration value="SYC"/>
          <xsd:enumeration value="SYR"/>
          <xsd:enumeration value="TCA"/>
          <xsd:enumeration value="TCD"/>
          <xsd:enumeration value="TGO"/>
          <xsd:enumeration value="THA"/>
          <xsd:enumeration value="TJK"/>
          <xsd:enumeration value="TKL"/>
          <xsd:enumeration value="TKM"/>
          <xsd:enumeration value="TLS"/>
          <xsd:enumeration value="TON"/>
          <xsd:enumeration value="TTO"/>
          <xsd:enumeration value="TUN"/>
          <xsd:enumeration value="TUR"/>
          <xsd:enumeration value="TUV"/>
          <xsd:enumeration value="TZA"/>
          <xsd:enumeration value="UGA"/>
          <xsd:enumeration value="UKR"/>
          <xsd:enumeration value="UNV"/>
          <xsd:enumeration value="URY"/>
          <xsd:enumeration value="UZB"/>
          <xsd:enumeration value="VCT"/>
          <xsd:enumeration value="VEN"/>
          <xsd:enumeration value="VGB"/>
          <xsd:enumeration value="VNM"/>
          <xsd:enumeration value="VUT"/>
          <xsd:enumeration value="WSM"/>
          <xsd:enumeration value="YEM"/>
          <xsd:enumeration value="ZAF"/>
          <xsd:enumeration value="ZMB"/>
          <xsd:enumeration value="ZWE"/>
          <xsd:enumeration value="H01"/>
          <xsd:enumeration value="H02"/>
          <xsd:enumeration value="H03"/>
          <xsd:enumeration value="H04"/>
          <xsd:enumeration value="H05"/>
          <xsd:enumeration value="H10"/>
          <xsd:enumeration value="H11"/>
          <xsd:enumeration value="H13"/>
          <xsd:enumeration value="H13"/>
          <xsd:enumeration value="H14"/>
          <xsd:enumeration value="H15"/>
          <xsd:enumeration value="H17"/>
          <xsd:enumeration value="H18"/>
          <xsd:enumeration value="H19"/>
          <xsd:enumeration value="H20"/>
          <xsd:enumeration value="H21"/>
          <xsd:enumeration value="H22"/>
          <xsd:enumeration value="H23"/>
          <xsd:enumeration value="H24"/>
          <xsd:enumeration value="H25"/>
          <xsd:enumeration value="H26"/>
          <xsd:enumeration value="H27"/>
          <xsd:enumeration value="H28"/>
          <xsd:enumeration value="H30"/>
          <xsd:enumeration value="H31"/>
          <xsd:enumeration value="H35"/>
          <xsd:enumeration value="H42"/>
          <xsd:enumeration value="H43"/>
          <xsd:enumeration value="H45"/>
          <xsd:enumeration value="H46"/>
          <xsd:enumeration value="H48"/>
          <xsd:enumeration value="H49"/>
          <xsd:enumeration value="H51"/>
          <xsd:enumeration value="H54"/>
          <xsd:enumeration value="H56"/>
          <xsd:enumeration value="H57"/>
          <xsd:enumeration value="H58"/>
          <xsd:enumeration value="H59"/>
          <xsd:enumeration value="H61"/>
          <xsd:enumeration value="H62"/>
          <xsd:enumeration value="H70"/>
          <xsd:enumeration value="H71"/>
        </xsd:restriction>
      </xsd:simpleType>
    </xsd:element>
    <xsd:element name="UndpDocFormat" ma:index="12" nillable="true" ma:displayName="Document Medium" ma:description="The medium/format from which this document originated (i.e. Fax, Paper, eDocument etc.)" ma:format="Dropdown" ma:internalName="UndpDocFormat">
      <xsd:simpleType>
        <xsd:restriction base="dms:Choice">
          <xsd:enumeration value="E-Document"/>
          <xsd:enumeration value="Letter/Paper"/>
          <xsd:enumeration value="E-Mail"/>
          <xsd:enumeration value="Fax/Telecopy"/>
          <xsd:enumeration value="Audio"/>
          <xsd:enumeration value="Database"/>
          <xsd:enumeration value="Image/Picture"/>
          <xsd:enumeration value="Instant Message"/>
          <xsd:enumeration value="Social Media"/>
        </xsd:restriction>
      </xsd:simpleType>
    </xsd:element>
    <xsd:element name="UndpDocID" ma:index="14" nillable="true" ma:displayName="Doc ID" ma:description="The Unique ID number for this document. Reserve for System Use." ma:internalName="UndpDocID">
      <xsd:simpleType>
        <xsd:restriction base="dms:Text">
          <xsd:maxLength value="35"/>
        </xsd:restriction>
      </xsd:simpleType>
    </xsd:element>
    <xsd:element name="TaxCatchAll" ma:index="23" nillable="true" ma:displayName="Taxonomy Catch All Column" ma:hidden="true" ma:list="{ebf97bad-dcbe-4f0d-9a23-b800605d6ac9}" ma:internalName="TaxCatchAll" ma:showField="CatchAllData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bf97bad-dcbe-4f0d-9a23-b800605d6ac9}" ma:internalName="TaxCatchAllLabel" ma:readOnly="true" ma:showField="CatchAllDataLabel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ndpDocTypeMMTaxHTField0" ma:index="25" nillable="true" ma:taxonomy="true" ma:internalName="UndpDocTypeMMTaxHTField0" ma:taxonomyFieldName="UndpDocTypeMM" ma:displayName="Document Type" ma:default="" ma:fieldId="{ef94467a-fb76-4b42-91a0-5b5bdb6c8d34}" ma:sspId="28e6c43a-9e99-4bdd-9574-a0fa4ea3b61e" ma:termSetId="9ee71e91-19a9-476b-852f-3c2a633960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CountryTaxHTField0" ma:index="27" nillable="true" ma:taxonomy="true" ma:internalName="UNDPCountryTaxHTField0" ma:taxonomyFieldName="UNDPCountry" ma:displayName="Applies To Unit/Office/Country" ma:default="" ma:fieldId="{81e4cc14-7d66-47aa-92fc-e5e3ceab8cf9}" ma:taxonomyMulti="true" ma:sspId="28e6c43a-9e99-4bdd-9574-a0fa4ea3b61e" ma:termSetId="442a42f2-fc2a-49a0-9036-6cd97a005f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DocumentCategoryTaxHTField0" ma:index="30" nillable="true" ma:taxonomy="true" ma:internalName="UNDPDocumentCategoryTaxHTField0" ma:taxonomyFieldName="UNDPDocumentCategory" ma:displayName="Document Category" ma:readOnly="false" ma:default="" ma:fieldId="{30683383-b7b1-438d-8f61-9bf6b516a9e8}" ma:sspId="28e6c43a-9e99-4bdd-9574-a0fa4ea3b61e" ma:termSetId="353ae5a2-1c9c-42f6-bb56-cf3ba72fb6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db62fdefd74bd188b0c1cc54de5bcf" ma:index="32" nillable="true" ma:taxonomy="true" ma:internalName="b6db62fdefd74bd188b0c1cc54de5bcf" ma:taxonomyFieldName="UndpUnitMM" ma:displayName="Responsible Unit/Office" ma:readOnly="false" ma:default="" ma:fieldId="{b6db62fd-efd7-4bd1-88b0-c1cc54de5bcf}" ma:taxonomyMulti="true" ma:sspId="28e6c43a-9e99-4bdd-9574-a0fa4ea3b61e" ma:termSetId="41041907-3ad1-4549-b766-200fd229bd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_x0020_LanguagesTaxHTField0" ma:index="33" nillable="true" ma:taxonomy="true" ma:internalName="UN_x0020_LanguagesTaxHTField0" ma:taxonomyFieldName="UN_x0020_Languages" ma:displayName="UN Languages" ma:readOnly="false" ma:default="1;#English|7f98b732-4b5b-4b70-ba90-a0eff09b5d2d" ma:fieldId="{41a2b052-e54a-4bfe-83da-6da45935c81e}" ma:sspId="28e6c43a-9e99-4bdd-9574-a0fa4ea3b61e" ma:termSetId="b4046108-c9b1-4d97-ad16-d3846fb24317" ma:anchorId="45d05d46-9bc9-40df-8618-9658690cf41e" ma:open="false" ma:isKeyword="false">
      <xsd:complexType>
        <xsd:sequence>
          <xsd:element ref="pc:Terms" minOccurs="0" maxOccurs="1"/>
        </xsd:sequence>
      </xsd:complexType>
    </xsd:element>
    <xsd:element name="c4e2ab2cc9354bbf9064eeb465a566ea" ma:index="34" nillable="true" ma:taxonomy="true" ma:internalName="c4e2ab2cc9354bbf9064eeb465a566ea" ma:taxonomyFieldName="eRegFilingCodeMM" ma:displayName="eFiling Code" ma:readOnly="false" ma:default="" ma:fieldId="{c4e2ab2c-c935-4bbf-9064-eeb465a566ea}" ma:sspId="28e6c43a-9e99-4bdd-9574-a0fa4ea3b61e" ma:termSetId="3f69c20a-3173-4973-84b2-95ebea5be078" ma:anchorId="f37a81ce-dd31-4fa3-b388-af2156d559de" ma:open="false" ma:isKeyword="false">
      <xsd:complexType>
        <xsd:sequence>
          <xsd:element ref="pc:Terms" minOccurs="0" maxOccurs="1"/>
        </xsd:sequence>
      </xsd:complexType>
    </xsd:element>
    <xsd:element name="UNDPFocusAreasTaxHTField0" ma:index="35" nillable="true" ma:taxonomy="true" ma:internalName="UNDPFocusAreasTaxHTField0" ma:taxonomyFieldName="UNDPFocusAreas" ma:displayName="Focus Area" ma:readOnly="false" ma:default="" ma:fieldId="{c0f5d6bc-94c2-4efb-8cb3-448ca9792810}" ma:taxonomyMulti="true" ma:sspId="28e6c43a-9e99-4bdd-9574-a0fa4ea3b61e" ma:termSetId="5595b894-23d9-4524-8855-5c6c69b8bc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IsTemplate" ma:index="43" nillable="true" ma:displayName="Template" ma:default="No" ma:description="Is this document a template or model upon which other documents should be based?" ma:format="RadioButtons" ma:hidden="true" ma:internalName="UndpIsTemplate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61f5b-24a3-4c2d-bc81-44cb9325e8ee" elementFormDefault="qualified">
    <xsd:import namespace="http://schemas.microsoft.com/office/2006/documentManagement/types"/>
    <xsd:import namespace="http://schemas.microsoft.com/office/infopath/2007/PartnerControls"/>
    <xsd:element name="UNDPPOPPFunctionalArea" ma:index="5" nillable="true" ma:displayName="Functional Area" ma:description="The Functional Area (as defined in POPP) of this document" ma:format="Dropdown" ma:internalName="UNDPPOPPFunctionalArea" ma:readOnly="false">
      <xsd:simpleType>
        <xsd:restriction base="dms:Choice">
          <xsd:enumeration value="Administrative Services"/>
          <xsd:enumeration value="Contract and Procurement"/>
          <xsd:enumeration value="Ethics"/>
          <xsd:enumeration value="Financial Resources"/>
          <xsd:enumeration value="Human Resources"/>
          <xsd:enumeration value="Information and Communications Technology"/>
          <xsd:enumeration value="Management of Crisis and Special Development Situations"/>
          <xsd:enumeration value="Partnerships"/>
          <xsd:enumeration value="Programme and Project"/>
          <xsd:enumeration value="Results &amp; Accountability"/>
          <xsd:enumeration value="Prescriptive Content"/>
          <xsd:enumeration value="Security"/>
        </xsd:restriction>
      </xsd:simpleType>
    </xsd:element>
    <xsd:element name="Outcome1" ma:index="9" nillable="true" ma:displayName="Output No" ma:internalName="Outcome1" ma:readOnly="false">
      <xsd:simpleType>
        <xsd:restriction base="dms:Text">
          <xsd:maxLength value="8"/>
        </xsd:restriction>
      </xsd:simpleType>
    </xsd:element>
    <xsd:element name="PDC_x0020_Document_x0020_Category" ma:index="15" nillable="true" ma:displayName="PDC Document Category" ma:default="Project" ma:format="Dropdown" ma:internalName="PDC_x0020_Document_x0020_Category" ma:readOnly="false">
      <xsd:simpleType>
        <xsd:restriction base="dms:Choice">
          <xsd:enumeration value="Project"/>
          <xsd:enumeration value="Proposal"/>
        </xsd:restriction>
      </xsd:simpleType>
    </xsd:element>
    <xsd:element name="UNDPPublishedDate" ma:index="19" nillable="true" ma:displayName="Published Date" ma:description="The date the document was published" ma:format="DateOnly" ma:hidden="true" ma:internalName="UNDPPublishedDate" ma:readOnly="false">
      <xsd:simpleType>
        <xsd:restriction base="dms:DateTime"/>
      </xsd:simpleType>
    </xsd:element>
    <xsd:element name="UNDPSummary" ma:index="21" nillable="true" ma:displayName="Summary" ma:description="A brief description or summary of the document that will displayed in search results." ma:hidden="true" ma:internalName="UNDPSummary" ma:readOnly="false">
      <xsd:simpleType>
        <xsd:restriction base="dms:Note"/>
      </xsd:simpleType>
    </xsd:element>
    <xsd:element name="o4086b1782a74105bb5269035bccc8e9" ma:index="39" nillable="true" ma:taxonomy="true" ma:internalName="o4086b1782a74105bb5269035bccc8e9" ma:taxonomyFieldName="Atlas_x0020_Document_x0020_Status" ma:displayName="PDC Document Status" ma:indexed="true" ma:default="763;#Draft|121d40a5-e62e-4d42-82e4-d6d12003de0a" ma:fieldId="{84086b17-82a7-4105-bb52-69035bccc8e9}" ma:sspId="28e6c43a-9e99-4bdd-9574-a0fa4ea3b61e" ma:termSetId="25903f6f-cbc1-40ed-9940-25d83ada12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40" nillable="true" ma:displayName="Project Number" ma:hidden="true" ma:internalName="Project_x0020_Number" ma:readOnly="false">
      <xsd:simpleType>
        <xsd:restriction base="dms:Text">
          <xsd:maxLength value="8"/>
        </xsd:restriction>
      </xsd:simpleType>
    </xsd:element>
    <xsd:element name="idff2b682fce4d0680503cd9036a3260" ma:index="41" nillable="true" ma:taxonomy="true" ma:internalName="idff2b682fce4d0680503cd9036a3260" ma:taxonomyFieldName="Atlas_x0020_Document_x0020_Type" ma:displayName="PDC Document Type" ma:default="" ma:fieldId="{2dff2b68-2fce-4d06-8050-3cd9036a3260}" ma:sspId="28e6c43a-9e99-4bdd-9574-a0fa4ea3b61e" ma:termSetId="30d68b81-e6e1-44c0-83ea-00369bf2f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c6531b704974d528487414686b72f6f" ma:index="44" nillable="true" ma:taxonomy="true" ma:internalName="gc6531b704974d528487414686b72f6f" ma:taxonomyFieldName="Operating_x0020_Unit0" ma:displayName="Operating Unit" ma:default="" ma:fieldId="{0c6531b7-0497-4d52-8487-414686b72f6f}" ma:sspId="28e6c43a-9e99-4bdd-9574-a0fa4ea3b61e" ma:termSetId="4a12f052-e370-4dc7-89e6-088c48edbf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Manager" ma:index="45" nillable="true" ma:displayName="Project Manager" ma:hidden="true" ma:internalName="Project_x0020_Manager" ma:readOnly="false">
      <xsd:simpleType>
        <xsd:restriction base="dms:Text">
          <xsd:maxLength value="50"/>
        </xsd:restriction>
      </xsd:simpleType>
    </xsd:element>
    <xsd:element name="_dlc_DocId" ma:index="4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Coverage_x0020_Period_x0020_Start_x0020_Date" ma:index="50" nillable="true" ma:displayName="Document Coverage Period Start Date" ma:description="The period start date of the document covers or is valid (E.g. project start date specified in a project document, start date of the period covered by a project review report, a donor report, etc.)" ma:format="DateOnly" ma:internalName="Document_x0020_Coverage_x0020_Period_x0020_Start_x0020_Date">
      <xsd:simpleType>
        <xsd:restriction base="dms:DateTime"/>
      </xsd:simpleType>
    </xsd:element>
    <xsd:element name="Document_x0020_Coverage_x0020_Period_x0020_End_x0020_Date" ma:index="51" nillable="true" ma:displayName="Document Coverage Period End Date" ma:description="The period end date of the document covers or is valid (E.g. End date specified in a project document, period end date of review report, signed or published date if period is not relevant, such as MoU or Tender)" ma:format="DateOnly" ma:internalName="Document_x0020_Coverage_x0020_Period_x0020_End_x0020_Date" ma:readOnly="false">
      <xsd:simpleType>
        <xsd:restriction base="dms:DateTime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8e6c43a-9e99-4bdd-9574-a0fa4ea3b61e" ContentTypeId="0x010100F075C04BA242A84ABD3293E3AD35CDA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DPDocumentCategoryTaxHTField0 xmlns="1ed4137b-41b2-488b-8250-6d369ec27664">
      <Terms xmlns="http://schemas.microsoft.com/office/infopath/2007/PartnerControls"/>
    </UNDPDocumentCategoryTaxHTField0>
    <b6db62fdefd74bd188b0c1cc54de5bcf xmlns="1ed4137b-41b2-488b-8250-6d369ec27664">
      <Terms xmlns="http://schemas.microsoft.com/office/infopath/2007/PartnerControls"/>
    </b6db62fdefd74bd188b0c1cc54de5bcf>
    <UndpDocFormat xmlns="1ed4137b-41b2-488b-8250-6d369ec27664" xsi:nil="true"/>
    <UNDPPublishedDate xmlns="f1161f5b-24a3-4c2d-bc81-44cb9325e8ee">2021-10-18T20:00:00+00:00</UNDPPublishedDate>
    <UNDPCountryTaxHTField0 xmlns="1ed4137b-41b2-488b-8250-6d369ec27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Units/Offices</TermName>
          <TermId xmlns="http://schemas.microsoft.com/office/infopath/2007/PartnerControls">dc193c33-d84d-49b7-b96c-78772b816c2f</TermId>
        </TermInfo>
      </Terms>
    </UNDPCountryTaxHTField0>
    <UndpOUCode xmlns="1ed4137b-41b2-488b-8250-6d369ec27664">GTM</UndpOUCode>
    <PDC_x0020_Document_x0020_Category xmlns="f1161f5b-24a3-4c2d-bc81-44cb9325e8ee">Project</PDC_x0020_Document_x0020_Category>
    <UNDPSummary xmlns="f1161f5b-24a3-4c2d-bc81-44cb9325e8ee" xsi:nil="true"/>
    <UndpDocTypeMMTaxHTField0 xmlns="1ed4137b-41b2-488b-8250-6d369ec27664">
      <Terms xmlns="http://schemas.microsoft.com/office/infopath/2007/PartnerControls"/>
    </UndpDocTypeMMTaxHTField0>
    <UNDPFocusAreasTaxHTField0 xmlns="1ed4137b-41b2-488b-8250-6d369ec27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Democratic Governance</TermName>
          <TermId xmlns="http://schemas.microsoft.com/office/infopath/2007/PartnerControls">62461a33-f823-4f1a-904d-8e902184b1d7</TermId>
        </TermInfo>
      </Terms>
    </UNDPFocusAreasTaxHTField0>
    <idff2b682fce4d0680503cd9036a3260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</TermName>
          <TermId xmlns="http://schemas.microsoft.com/office/infopath/2007/PartnerControls">1c1fa43a-cb36-4844-8715-9a4cc93e1ac9</TermId>
        </TermInfo>
      </Terms>
    </idff2b682fce4d0680503cd9036a3260>
    <o4086b1782a74105bb5269035bccc8e9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121d40a5-e62e-4d42-82e4-d6d12003de0a</TermId>
        </TermInfo>
      </Terms>
    </o4086b1782a74105bb5269035bccc8e9>
    <_Publisher xmlns="http://schemas.microsoft.com/sharepoint/v3/fields" xsi:nil="true"/>
    <UNDPPOPPFunctionalArea xmlns="f1161f5b-24a3-4c2d-bc81-44cb9325e8ee">Programme and Project</UNDPPOPPFunctionalArea>
    <Document_x0020_Coverage_x0020_Period_x0020_Start_x0020_Date xmlns="f1161f5b-24a3-4c2d-bc81-44cb9325e8ee">2021-01-01T05:00:00+00:00</Document_x0020_Coverage_x0020_Period_x0020_Start_x0020_Date>
    <Document_x0020_Coverage_x0020_Period_x0020_End_x0020_Date xmlns="f1161f5b-24a3-4c2d-bc81-44cb9325e8ee">2021-12-31T05:00:00+00:00</Document_x0020_Coverage_x0020_Period_x0020_End_x0020_Date>
    <Project_x0020_Number xmlns="f1161f5b-24a3-4c2d-bc81-44cb9325e8ee" xsi:nil="true"/>
    <Project_x0020_Manager xmlns="f1161f5b-24a3-4c2d-bc81-44cb9325e8ee" xsi:nil="true"/>
    <TaxCatchAll xmlns="1ed4137b-41b2-488b-8250-6d369ec27664">
      <Value>763</Value>
      <Value>1109</Value>
      <Value>227</Value>
      <Value>1127</Value>
      <Value>242</Value>
      <Value>1174</Value>
    </TaxCatchAll>
    <c4e2ab2cc9354bbf9064eeb465a566ea xmlns="1ed4137b-41b2-488b-8250-6d369ec27664">
      <Terms xmlns="http://schemas.microsoft.com/office/infopath/2007/PartnerControls"/>
    </c4e2ab2cc9354bbf9064eeb465a566ea>
    <UndpProjectNo xmlns="1ed4137b-41b2-488b-8250-6d369ec27664">00130265</UndpProjectNo>
    <UndpDocStatus xmlns="1ed4137b-41b2-488b-8250-6d369ec27664">Approved</UndpDocStatus>
    <Outcome1 xmlns="f1161f5b-24a3-4c2d-bc81-44cb9325e8ee">123653</Outcome1>
    <UndpClassificationLevel xmlns="1ed4137b-41b2-488b-8250-6d369ec27664">Public</UndpClassificationLevel>
    <UndpIsTemplate xmlns="1ed4137b-41b2-488b-8250-6d369ec27664">No</UndpIsTemplate>
    <UndpDocID xmlns="1ed4137b-41b2-488b-8250-6d369ec27664" xsi:nil="true"/>
    <UN_x0020_LanguagesTaxHTField0 xmlns="1ed4137b-41b2-488b-8250-6d369ec27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Spanish</TermName>
          <TermId xmlns="http://schemas.microsoft.com/office/infopath/2007/PartnerControls">4e414ef6-23af-4d09-959b-cacfb5bc82ab</TermId>
        </TermInfo>
      </Terms>
    </UN_x0020_LanguagesTaxHTField0>
    <gc6531b704974d528487414686b72f6f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GTM</TermName>
          <TermId xmlns="http://schemas.microsoft.com/office/infopath/2007/PartnerControls">9917221b-9e74-4078-b0b4-7c3761acf3a1</TermId>
        </TermInfo>
      </Terms>
    </gc6531b704974d528487414686b72f6f>
    <_dlc_DocId xmlns="f1161f5b-24a3-4c2d-bc81-44cb9325e8ee">ATLASPDC-4-139598</_dlc_DocId>
    <_dlc_DocIdUrl xmlns="f1161f5b-24a3-4c2d-bc81-44cb9325e8ee">
      <Url>https://info.undp.org/docs/pdc/_layouts/DocIdRedir.aspx?ID=ATLASPDC-4-139598</Url>
      <Description>ATLASPDC-4-139598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9F482F99-6AEC-4919-8183-C4CFAC157FC2}"/>
</file>

<file path=customXml/itemProps2.xml><?xml version="1.0" encoding="utf-8"?>
<ds:datastoreItem xmlns:ds="http://schemas.openxmlformats.org/officeDocument/2006/customXml" ds:itemID="{AEE2C817-9A7F-4C56-8252-05328DE99482}"/>
</file>

<file path=customXml/itemProps3.xml><?xml version="1.0" encoding="utf-8"?>
<ds:datastoreItem xmlns:ds="http://schemas.openxmlformats.org/officeDocument/2006/customXml" ds:itemID="{A1C7CC18-C549-40F8-9DA2-239778170CB5}"/>
</file>

<file path=customXml/itemProps4.xml><?xml version="1.0" encoding="utf-8"?>
<ds:datastoreItem xmlns:ds="http://schemas.openxmlformats.org/officeDocument/2006/customXml" ds:itemID="{C12A1E9A-744F-4DAF-997C-6107769F03D7}"/>
</file>

<file path=customXml/itemProps5.xml><?xml version="1.0" encoding="utf-8"?>
<ds:datastoreItem xmlns:ds="http://schemas.openxmlformats.org/officeDocument/2006/customXml" ds:itemID="{E0420786-466F-4DFA-9D28-73E8AD7C3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Presupuesto por producto</vt:lpstr>
      <vt:lpstr>'Presupuesto por producto'!_ftn1</vt:lpstr>
      <vt:lpstr>'Presupuesto por producto'!_ftnref1</vt:lpstr>
      <vt:lpstr>'Presupuesto por producto'!OLE_LINK1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2021 San Rafael</dc:title>
  <dc:subject/>
  <dc:creator>UNDP</dc:creator>
  <cp:lastModifiedBy>Ana Amaro Alonzo</cp:lastModifiedBy>
  <dcterms:created xsi:type="dcterms:W3CDTF">2020-10-01T22:16:20Z</dcterms:created>
  <dcterms:modified xsi:type="dcterms:W3CDTF">2021-07-12T23:17:05Z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0x010100F075C04BA242A84ABD3293E3AD35CDA400AB50428DC784B44FAACCAA5FAE40C0590045B5E632B552204ABF0E616DD66BDA0F</vt:lpwstr>
  </property>
  <property fmtid="{D5CDD505-2E9C-101B-9397-08002B2CF9AE}" pid="3" name="UNDPCountry">
    <vt:lpwstr>1174;#Units/Offices|dc193c33-d84d-49b7-b96c-78772b816c2f</vt:lpwstr>
  </property>
  <property fmtid="{D5CDD505-2E9C-101B-9397-08002B2CF9AE}" pid="4" name="UndpDocTypeMM">
    <vt:lpwstr/>
  </property>
  <property fmtid="{D5CDD505-2E9C-101B-9397-08002B2CF9AE}" pid="5" name="UNDPDocumentCategory">
    <vt:lpwstr/>
  </property>
  <property fmtid="{D5CDD505-2E9C-101B-9397-08002B2CF9AE}" pid="6" name="UN Languages">
    <vt:lpwstr>242;#Spanish|4e414ef6-23af-4d09-959b-cacfb5bc82ab</vt:lpwstr>
  </property>
  <property fmtid="{D5CDD505-2E9C-101B-9397-08002B2CF9AE}" pid="7" name="Operating Unit0">
    <vt:lpwstr>1127;#GTM|9917221b-9e74-4078-b0b4-7c3761acf3a1</vt:lpwstr>
  </property>
  <property fmtid="{D5CDD505-2E9C-101B-9397-08002B2CF9AE}" pid="8" name="Atlas Document Status">
    <vt:lpwstr>763;#Draft|121d40a5-e62e-4d42-82e4-d6d12003de0a</vt:lpwstr>
  </property>
  <property fmtid="{D5CDD505-2E9C-101B-9397-08002B2CF9AE}" pid="9" name="Atlas Document Type">
    <vt:lpwstr>1109;#Budget|1c1fa43a-cb36-4844-8715-9a4cc93e1ac9</vt:lpwstr>
  </property>
  <property fmtid="{D5CDD505-2E9C-101B-9397-08002B2CF9AE}" pid="10" name="eRegFilingCodeMM">
    <vt:lpwstr/>
  </property>
  <property fmtid="{D5CDD505-2E9C-101B-9397-08002B2CF9AE}" pid="11" name="UndpUnitMM">
    <vt:lpwstr/>
  </property>
  <property fmtid="{D5CDD505-2E9C-101B-9397-08002B2CF9AE}" pid="12" name="UNDPFocusAreas">
    <vt:lpwstr>227;#Democratic Governance|62461a33-f823-4f1a-904d-8e902184b1d7</vt:lpwstr>
  </property>
  <property fmtid="{D5CDD505-2E9C-101B-9397-08002B2CF9AE}" pid="13" name="_dlc_DocIdItemGuid">
    <vt:lpwstr>b042413e-6167-4a25-b051-5690e6a0bd00</vt:lpwstr>
  </property>
  <property fmtid="{D5CDD505-2E9C-101B-9397-08002B2CF9AE}" pid="14" name="URL">
    <vt:lpwstr/>
  </property>
  <property fmtid="{D5CDD505-2E9C-101B-9397-08002B2CF9AE}" pid="15" name="DocumentSetDescription">
    <vt:lpwstr/>
  </property>
  <property fmtid="{D5CDD505-2E9C-101B-9397-08002B2CF9AE}" pid="16" name="UnitTaxHTField0">
    <vt:lpwstr/>
  </property>
  <property fmtid="{D5CDD505-2E9C-101B-9397-08002B2CF9AE}" pid="17" name="Unit">
    <vt:lpwstr/>
  </property>
</Properties>
</file>